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uf.alazmi\Desktop\New folder\"/>
    </mc:Choice>
  </mc:AlternateContent>
  <bookViews>
    <workbookView xWindow="0" yWindow="0" windowWidth="7944" windowHeight="7464" tabRatio="581"/>
  </bookViews>
  <sheets>
    <sheet name="2018 AWP" sheetId="1" r:id="rId1"/>
  </sheets>
  <definedNames>
    <definedName name="_xlnm.Print_Area" localSheetId="0">'2018 AWP'!$A$1:$AC$62</definedName>
  </definedNames>
  <calcPr calcId="171027"/>
</workbook>
</file>

<file path=xl/calcChain.xml><?xml version="1.0" encoding="utf-8"?>
<calcChain xmlns="http://schemas.openxmlformats.org/spreadsheetml/2006/main">
  <c r="AA58" i="1" l="1"/>
  <c r="AA37" i="1" l="1"/>
  <c r="AA41" i="1" s="1"/>
  <c r="AA40" i="1"/>
  <c r="AA29" i="1"/>
  <c r="AA16" i="1" l="1"/>
  <c r="AA48" i="1" l="1"/>
  <c r="AA49" i="1" s="1"/>
  <c r="AA44" i="1" l="1"/>
  <c r="AA45" i="1" s="1"/>
  <c r="AA24" i="1" l="1"/>
  <c r="AA30" i="1" s="1"/>
  <c r="AA20" i="1" l="1"/>
  <c r="AA21" i="1" s="1"/>
  <c r="AA59" i="1" s="1"/>
  <c r="AA60" i="1" l="1"/>
  <c r="AA56" i="1" l="1"/>
  <c r="AA57" i="1" s="1"/>
</calcChain>
</file>

<file path=xl/sharedStrings.xml><?xml version="1.0" encoding="utf-8"?>
<sst xmlns="http://schemas.openxmlformats.org/spreadsheetml/2006/main" count="181" uniqueCount="143">
  <si>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</si>
  <si>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</si>
  <si>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</si>
  <si>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</si>
  <si>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</si>
  <si>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</si>
  <si>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</si>
  <si>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</si>
  <si>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</si>
  <si>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</si>
  <si>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</si>
  <si>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</si>
  <si>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</si>
  <si>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</si>
  <si>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</si>
  <si>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</si>
  <si>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Year:</t>
  </si>
  <si>
    <t>Prepared by:</t>
  </si>
  <si>
    <t>Certified by:</t>
  </si>
  <si>
    <t>Total Budget</t>
  </si>
  <si>
    <t>Account Code</t>
  </si>
  <si>
    <t>Budget Description</t>
  </si>
  <si>
    <t>Amount USD $</t>
  </si>
  <si>
    <t xml:space="preserve">Deliverable </t>
  </si>
  <si>
    <t xml:space="preserve">Responsibility </t>
  </si>
  <si>
    <t>Cost / Unit</t>
  </si>
  <si>
    <t>Quantity</t>
  </si>
  <si>
    <t>% of budget allocated to Gender</t>
  </si>
  <si>
    <t>Sub Total</t>
  </si>
  <si>
    <t>Total Output1</t>
  </si>
  <si>
    <t>Total Output 3</t>
  </si>
  <si>
    <t>Activities (as per Atlas AWP)</t>
  </si>
  <si>
    <t>Action</t>
  </si>
  <si>
    <t>Recruitment Services</t>
  </si>
  <si>
    <t>Procurement Services</t>
  </si>
  <si>
    <t>Type of contract</t>
  </si>
  <si>
    <t>Duration</t>
  </si>
  <si>
    <t>Type of Procurement</t>
  </si>
  <si>
    <t>Nature of assignment/deliverable</t>
  </si>
  <si>
    <t>Project Title:</t>
  </si>
  <si>
    <t>Award Number:</t>
  </si>
  <si>
    <t>Project Number:</t>
  </si>
  <si>
    <t>Donor Number:</t>
  </si>
  <si>
    <t>Fund Number:</t>
  </si>
  <si>
    <t>Status/ Progress</t>
  </si>
  <si>
    <t xml:space="preserve">
x
x</t>
  </si>
  <si>
    <t>sub total</t>
  </si>
  <si>
    <t>Sub total</t>
  </si>
  <si>
    <t>Project Manager</t>
  </si>
  <si>
    <t>Project Administration Costs</t>
  </si>
  <si>
    <t>current consultant</t>
  </si>
  <si>
    <t>Under hiring process</t>
  </si>
  <si>
    <t>Advertised</t>
  </si>
  <si>
    <t>Total Budget including 3% GMS</t>
  </si>
  <si>
    <t>GMS</t>
  </si>
  <si>
    <t>Indicative Output(s):</t>
  </si>
  <si>
    <t>Contributing Outcome (CPD)</t>
  </si>
  <si>
    <t>Evaluation</t>
  </si>
  <si>
    <t xml:space="preserve">Miscellaneous </t>
  </si>
  <si>
    <t>Total Output 5 excluding GMS and Evaluation</t>
  </si>
  <si>
    <t xml:space="preserve">Total Output 4 </t>
  </si>
  <si>
    <t xml:space="preserve">Review existing institutional assessments of museum division as part of the overall NCCAL Strategy </t>
  </si>
  <si>
    <t>Following up on the Exhibition of DAI's collection in Buildings 3 and 4, up to installation of the display in the galleries</t>
  </si>
  <si>
    <t xml:space="preserve">Organize specialized training of NCCAL staff </t>
  </si>
  <si>
    <t>Implement specialized training of NCCAL staff</t>
  </si>
  <si>
    <t xml:space="preserve">Develop a framework for crafts development in the NCCAL Strategic Plan 2015-2020, specifically under Axis 6 of the Sectors Strategic Objectives (“Supporting, encouraging and developing Fine Arts”); </t>
  </si>
  <si>
    <t>Organize a product development course</t>
  </si>
  <si>
    <t>Develop a communication and outreach strategy for NCCAL &amp; the Cultural Heritage project, and implement the Cultural Heritage strategy</t>
  </si>
  <si>
    <t xml:space="preserve">Total Output 5  </t>
  </si>
  <si>
    <t>Organize a regional  Cultural Heritage Conference</t>
  </si>
  <si>
    <t xml:space="preserve">Prepare and present programmes for potential cooperation </t>
  </si>
  <si>
    <t>Review legal framework for culture</t>
  </si>
  <si>
    <t>Create mechanism towards implementation</t>
  </si>
  <si>
    <t xml:space="preserve">Review laws towards movable and immovable cultural heritage </t>
  </si>
  <si>
    <t xml:space="preserve">Elaborate public cultural policy based on themes, topics, tendencies and trends identified and disseminate/publicize the policy document </t>
  </si>
  <si>
    <t>Output
Indicators, Baseline, Targets</t>
  </si>
  <si>
    <t>Output 1
NCCAL strengthened through cultural policy development and institutional restructuring 
Indicators:
1.1 NCCAL cultural policy framework developed 
Baseline:  
1.1 0
Targets: 
1.1 1</t>
  </si>
  <si>
    <t>Output 2
Institutional strengthening for NCCAL with focus on Museums Division
Indicators:
2.1 KNM and MoMA services and departments are assessed and recommendations made.
2.2 KNM collection surveyed and action plan drafted.
Baseline:  
2.1 0
2.2 0
Targets: 
2.1: 2     2.2: 2</t>
  </si>
  <si>
    <t>Output 3
Capacity development 
plan for NCCAL implemented and handicrafts and creative industries framework established and capacities enhanced
Indicators:
3.1 Training of NCCAL staff undertaken
3.2 Handicrafts framework developed
Baseline:  
3.1 0
3.2 0
Targets: 
3.1 8      3.2 1</t>
  </si>
  <si>
    <t>Output 4
NCCAL undertakings widely disseminated
Indicators:
4.1 Communication and outreach strategy developed
Baseline:  
4.1 0
Targets: 
4.1 1</t>
  </si>
  <si>
    <t>Output 5
SSC/TRc enacted through benchmarking, knowledge sharing and international positioning
Indicators:
5.1 International conference on Cultural Heritage organized
Baseline:  
5.1 0
Targets: 
5.1 1</t>
  </si>
  <si>
    <t>Preservation and Promotion of Kuwait's Cultural Heritage</t>
  </si>
  <si>
    <t>Strategic Multilateral partnership at the global and regional levels established, including through South-South and Triangular cooperation, to advise the post 2015 development agenda</t>
  </si>
  <si>
    <t>A clear framework for the development of culture.</t>
  </si>
  <si>
    <t>RFP</t>
  </si>
  <si>
    <t>CV and RFP</t>
  </si>
  <si>
    <t>Lead conservator</t>
  </si>
  <si>
    <t>Project Assistant</t>
  </si>
  <si>
    <t>IC</t>
  </si>
  <si>
    <t xml:space="preserve">CV </t>
  </si>
  <si>
    <t>Contract for services</t>
  </si>
  <si>
    <t xml:space="preserve">direct procurement </t>
  </si>
  <si>
    <t>Internal UNESCO staff time</t>
  </si>
  <si>
    <t>CV</t>
  </si>
  <si>
    <t>IC and contract for services</t>
  </si>
  <si>
    <t>SC</t>
  </si>
  <si>
    <t>UNESCO staff time</t>
  </si>
  <si>
    <t>Subactivities</t>
  </si>
  <si>
    <t>Develop a framework for enhancing the culture of cooperation with the private sector.</t>
  </si>
  <si>
    <t>Undertake a feasibility study for the establishment of an Arts and Crafts District in Kuwait</t>
  </si>
  <si>
    <t>Improve storage and inventory systems</t>
  </si>
  <si>
    <t>Develop Studies and programmes  for NCCAL museums</t>
  </si>
  <si>
    <t xml:space="preserve">Develop Cultural Policy </t>
  </si>
  <si>
    <t xml:space="preserve">Revise NCCAL Strategy </t>
  </si>
  <si>
    <t>Review and develop an updated NCCAL Strategy in the framework of the proposed Policy Document</t>
  </si>
  <si>
    <t xml:space="preserve">Evaluate KNM and MoMA services and departments </t>
  </si>
  <si>
    <t>Study the feasibility of a new programme for the display of the Al-Sabah pre-Islamic collection in Building 17</t>
  </si>
  <si>
    <t>Conduct analysis for potential services, programmes, and exhibitions</t>
  </si>
  <si>
    <t xml:space="preserve">Conduct capacity assessment  for NCCAL staff </t>
  </si>
  <si>
    <t>Develop implementation plan</t>
  </si>
  <si>
    <t xml:space="preserve">Develop communications strategies </t>
  </si>
  <si>
    <t xml:space="preserve">Develop NCCAL’s rebranding and repositioning strategy </t>
  </si>
  <si>
    <t>Build on the successful experience of DAI, explore international cooperation through a range of activities including scholarships and artists in residence programmes</t>
  </si>
  <si>
    <t>Project Coordinator</t>
  </si>
  <si>
    <t>SC and IC</t>
  </si>
  <si>
    <t>Mapping cultural services, institutions and actors assisted by 4 x Staff from NCCAL (as part of capacity devleopment programme)</t>
  </si>
  <si>
    <t xml:space="preserve">Review of laws that affect culture and antiquities (access to all legal documents is facilitated through NCCAL); </t>
  </si>
  <si>
    <t>1 x International Consultant in Kuwait for 2 months to lead on review of law and propose re-drafting</t>
  </si>
  <si>
    <t>1 x International Consultant in Kuwait for 1 month to develop mechanism and draft law in Arabic</t>
  </si>
  <si>
    <t xml:space="preserve">Introductory workshop for all NCCAL staff for introducing the project aims and activities, the importance of a cultural policy, and an overview of the plan of action </t>
  </si>
  <si>
    <t>1 x International Consultant in Kuwait for 2 months to review NCCAL strategy, governance structure, HR policies and draft recommendations for revision.</t>
  </si>
  <si>
    <t>1 x International Consultant in Kuwait for 2 months to review structure and mechanism for operating the museum division within the NCCAL strategy,</t>
  </si>
  <si>
    <t xml:space="preserve">Assessment visits to all storage depots and assessments of the inventory system is conducted. </t>
  </si>
  <si>
    <t>Undertake the condition survey of the KNM collection and develop conservation strategies</t>
  </si>
  <si>
    <t>A support team at the core of KNM is formed consisting of KNM staff who will be invovled in all capacity development at a later stage to undertake a survey of the condition of the collection.</t>
  </si>
  <si>
    <t xml:space="preserve">1 x international consultant in Kuwait for 2 months to develop a feasibility study for expanding the  KNM museum services to include gift shops, cafeteria, guided tours, etc </t>
  </si>
  <si>
    <t xml:space="preserve">1 x international consultant in Kuwait for 4 months to develop a museological programme of the “History of Kuwait” exhibition </t>
  </si>
  <si>
    <t xml:space="preserve">Review of the current staffing capacities through NCCAL HR/Administration department giving access to all current staff specialisations, ongoing or upcoming training programmmes, and full organisation chart. </t>
  </si>
  <si>
    <t>Identify gaps in training or specialisation in light of newly proposed structure, and draw up long-term training plan for NCCAL departments.</t>
  </si>
  <si>
    <t>4 x Focus group sessions - Stakeholder assessment about people’s attitudes towards culture (15 pax per focus group)</t>
  </si>
  <si>
    <t>6 x Round table discussions with national specialists (up to 15 pax per round table)</t>
  </si>
  <si>
    <t>2 x round table discussions with national experts to identify what's missing in the law  (up to 15 pax per round table)</t>
  </si>
  <si>
    <t>3 x round table discussions with national experts to review the mechanism and the proposed Arabic law  (up to 15 pax per round table)</t>
  </si>
  <si>
    <t>4 x workshops in UNESCO conventions led by 2 x international consultants for each workshop, approx 3 days each (see training programme for number of attendees, number of trainers, and proposed dates)</t>
  </si>
  <si>
    <t>9 x conservation workshops (up to 20 pax) and 2 x wrap-up/revision workshops led by Internal UNESCO staff. (approx 1 - 3 days each - see training programme for more information) Materials &amp; equipment to be purcahsed through NCCAL</t>
  </si>
  <si>
    <t>2 x international trainers in Kuwait for 2 weeks for RE-ORG training. Materials &amp; equipment to be purcahsed through NCCAL</t>
  </si>
  <si>
    <t>10 x international specialist conservators (materials) in Kuwait for 2 weeks each training.</t>
  </si>
  <si>
    <t>1 x international consultant in Kuwait for 2 months to develop a feasibility study</t>
  </si>
  <si>
    <t>1 x international consultant in Kuwait for 2 months to develop the course</t>
  </si>
  <si>
    <t>1 x international consultant in Kuwait for 5 months to develop the comms and outreach strategy</t>
  </si>
  <si>
    <t>Open competition through partner organisation or university. Submissions to be judged by a panel engaged by NCCAL and prize to be awarded by NCCAL</t>
  </si>
  <si>
    <t xml:space="preserve">Review of possible international and regional  avenues for cooperation. Develop and present a timetable of cooperation. </t>
  </si>
  <si>
    <t>1 x regional conference of up to 150 persons.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</si>
</sst>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[Red]\(#,##0.0\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9" tint="-0.24997711111789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1" fillId="6" borderId="5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9" borderId="7" xfId="0" applyFont="1" applyFill="1" applyBorder="1" applyAlignment="1" applyProtection="1">
      <alignment vertical="center" textRotation="180" wrapText="1"/>
      <protection locked="0"/>
    </xf>
    <xf numFmtId="0" fontId="1" fillId="10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vertical="center" wrapText="1"/>
    </xf>
    <xf numFmtId="0" fontId="4" fillId="6" borderId="0" xfId="0" applyFont="1" applyFill="1"/>
    <xf numFmtId="0" fontId="2" fillId="11" borderId="1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1" fillId="11" borderId="1" xfId="0" applyFont="1" applyFill="1" applyBorder="1"/>
    <xf numFmtId="0" fontId="2" fillId="11" borderId="7" xfId="0" applyFont="1" applyFill="1" applyBorder="1" applyAlignment="1">
      <alignment vertical="center" wrapText="1"/>
    </xf>
    <xf numFmtId="164" fontId="1" fillId="11" borderId="1" xfId="0" applyNumberFormat="1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Fill="1"/>
    <xf numFmtId="0" fontId="2" fillId="11" borderId="4" xfId="0" applyFont="1" applyFill="1" applyBorder="1" applyAlignment="1">
      <alignment horizontal="left" vertical="center" wrapText="1"/>
    </xf>
    <xf numFmtId="0" fontId="2" fillId="11" borderId="8" xfId="0" applyFont="1" applyFill="1" applyBorder="1" applyAlignment="1">
      <alignment vertical="center" wrapText="1"/>
    </xf>
    <xf numFmtId="0" fontId="2" fillId="13" borderId="5" xfId="0" applyFont="1" applyFill="1" applyBorder="1" applyAlignment="1">
      <alignment vertical="center" wrapText="1"/>
    </xf>
    <xf numFmtId="0" fontId="2" fillId="13" borderId="6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vertical="center" wrapText="1"/>
    </xf>
    <xf numFmtId="0" fontId="2" fillId="13" borderId="6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2" fillId="13" borderId="7" xfId="0" applyFont="1" applyFill="1" applyBorder="1" applyAlignment="1">
      <alignment vertical="center" wrapText="1"/>
    </xf>
    <xf numFmtId="164" fontId="2" fillId="13" borderId="1" xfId="0" applyNumberFormat="1" applyFont="1" applyFill="1" applyBorder="1" applyAlignment="1">
      <alignment horizontal="center" vertical="top" wrapText="1"/>
    </xf>
    <xf numFmtId="0" fontId="1" fillId="13" borderId="5" xfId="0" applyFont="1" applyFill="1" applyBorder="1" applyAlignment="1">
      <alignment vertical="center" wrapText="1"/>
    </xf>
    <xf numFmtId="0" fontId="1" fillId="13" borderId="7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11" borderId="7" xfId="0" applyFont="1" applyFill="1" applyBorder="1" applyAlignment="1">
      <alignment vertical="center" wrapText="1"/>
    </xf>
    <xf numFmtId="9" fontId="1" fillId="11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11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vertical="center" wrapText="1"/>
    </xf>
    <xf numFmtId="164" fontId="2" fillId="11" borderId="1" xfId="0" applyNumberFormat="1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left" vertical="center" wrapText="1"/>
    </xf>
    <xf numFmtId="0" fontId="2" fillId="13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" fillId="11" borderId="6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vertical="center" wrapText="1"/>
    </xf>
    <xf numFmtId="164" fontId="2" fillId="20" borderId="1" xfId="0" applyNumberFormat="1" applyFont="1" applyFill="1" applyBorder="1" applyAlignment="1">
      <alignment horizontal="center" vertical="top" wrapText="1"/>
    </xf>
    <xf numFmtId="0" fontId="1" fillId="2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1" fillId="0" borderId="0" xfId="0" applyFont="1"/>
    <xf numFmtId="0" fontId="2" fillId="18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top"/>
    </xf>
    <xf numFmtId="0" fontId="3" fillId="0" borderId="0" xfId="0" applyFont="1"/>
    <xf numFmtId="0" fontId="2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top" wrapText="1"/>
    </xf>
    <xf numFmtId="0" fontId="1" fillId="21" borderId="1" xfId="0" applyFont="1" applyFill="1" applyBorder="1"/>
    <xf numFmtId="0" fontId="1" fillId="21" borderId="1" xfId="0" applyFont="1" applyFill="1" applyBorder="1" applyAlignment="1">
      <alignment vertical="center" wrapText="1"/>
    </xf>
    <xf numFmtId="0" fontId="1" fillId="21" borderId="1" xfId="0" applyFont="1" applyFill="1" applyBorder="1" applyAlignment="1">
      <alignment vertical="top" wrapText="1"/>
    </xf>
    <xf numFmtId="0" fontId="2" fillId="21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 wrapText="1"/>
    </xf>
    <xf numFmtId="0" fontId="1" fillId="6" borderId="3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164" fontId="2" fillId="13" borderId="1" xfId="0" applyNumberFormat="1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wrapText="1"/>
    </xf>
    <xf numFmtId="0" fontId="2" fillId="13" borderId="6" xfId="0" applyFont="1" applyFill="1" applyBorder="1" applyAlignment="1">
      <alignment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vertical="center" wrapText="1"/>
    </xf>
    <xf numFmtId="0" fontId="1" fillId="18" borderId="1" xfId="0" applyFont="1" applyFill="1" applyBorder="1"/>
    <xf numFmtId="0" fontId="1" fillId="18" borderId="1" xfId="0" applyFont="1" applyFill="1" applyBorder="1" applyAlignment="1">
      <alignment vertical="top" wrapText="1"/>
    </xf>
    <xf numFmtId="0" fontId="2" fillId="18" borderId="1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top" wrapText="1"/>
    </xf>
    <xf numFmtId="0" fontId="1" fillId="18" borderId="4" xfId="0" applyFont="1" applyFill="1" applyBorder="1" applyAlignment="1">
      <alignment horizontal="center" vertical="top" wrapText="1"/>
    </xf>
    <xf numFmtId="0" fontId="1" fillId="18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1" fillId="6" borderId="3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top" wrapText="1"/>
    </xf>
    <xf numFmtId="0" fontId="6" fillId="18" borderId="4" xfId="0" applyFont="1" applyFill="1" applyBorder="1" applyAlignment="1">
      <alignment horizontal="center" vertical="top" wrapText="1"/>
    </xf>
    <xf numFmtId="0" fontId="6" fillId="18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0" fontId="2" fillId="6" borderId="6" xfId="0" applyNumberFormat="1" applyFont="1" applyFill="1" applyBorder="1" applyAlignment="1">
      <alignment horizontal="left" wrapText="1"/>
    </xf>
    <xf numFmtId="40" fontId="2" fillId="6" borderId="7" xfId="0" applyNumberFormat="1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left" vertical="center" wrapText="1"/>
    </xf>
    <xf numFmtId="0" fontId="2" fillId="13" borderId="6" xfId="0" applyFont="1" applyFill="1" applyBorder="1" applyAlignment="1">
      <alignment horizontal="left" vertical="center" wrapText="1"/>
    </xf>
    <xf numFmtId="0" fontId="2" fillId="13" borderId="7" xfId="0" applyFont="1" applyFill="1" applyBorder="1" applyAlignment="1">
      <alignment horizontal="left" vertical="center" wrapText="1"/>
    </xf>
    <xf numFmtId="0" fontId="2" fillId="20" borderId="5" xfId="0" applyFont="1" applyFill="1" applyBorder="1" applyAlignment="1">
      <alignment horizontal="left" vertical="center" wrapText="1"/>
    </xf>
    <xf numFmtId="0" fontId="2" fillId="20" borderId="6" xfId="0" applyFont="1" applyFill="1" applyBorder="1" applyAlignment="1">
      <alignment horizontal="left" vertical="center" wrapText="1"/>
    </xf>
    <xf numFmtId="0" fontId="2" fillId="20" borderId="7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F73"/>
  <sheetViews>
    <sheetView tabSelected="1" topLeftCell="A2" zoomScale="40" zoomScaleNormal="40" zoomScaleSheetLayoutView="100" workbookViewId="0">
      <selection activeCell="C2" sqref="C2"/>
    </sheetView>
  </sheetViews>
  <sheetFormatPr defaultColWidth="8.77734375" defaultRowHeight="15" x14ac:dyDescent="0.25"/>
  <cols>
    <col min="1" max="1" width="41.6640625" style="33" customWidth="1"/>
    <col min="2" max="2" width="42.5546875" style="32" customWidth="1"/>
    <col min="3" max="3" width="40.5546875" style="33" customWidth="1"/>
    <col min="4" max="4" width="7.77734375" style="33" customWidth="1"/>
    <col min="5" max="5" width="64.33203125" style="31" customWidth="1"/>
    <col min="6" max="6" width="4.77734375" style="33" bestFit="1" customWidth="1"/>
    <col min="7" max="7" width="5.21875" style="33" bestFit="1" customWidth="1"/>
    <col min="8" max="8" width="5.5546875" style="33" customWidth="1"/>
    <col min="9" max="9" width="4.77734375" style="33" bestFit="1" customWidth="1"/>
    <col min="10" max="10" width="5.44140625" style="33" bestFit="1" customWidth="1"/>
    <col min="11" max="11" width="4.77734375" style="33" bestFit="1" customWidth="1"/>
    <col min="12" max="12" width="4.21875" style="33" customWidth="1"/>
    <col min="13" max="14" width="5.44140625" style="33" bestFit="1" customWidth="1"/>
    <col min="15" max="16" width="5.21875" style="33" bestFit="1" customWidth="1"/>
    <col min="17" max="17" width="5.44140625" style="33" bestFit="1" customWidth="1"/>
    <col min="18" max="18" width="6.5546875" style="33" customWidth="1"/>
    <col min="19" max="19" width="14" style="31" bestFit="1" customWidth="1"/>
    <col min="20" max="20" width="11.5546875" style="33" customWidth="1"/>
    <col min="21" max="21" width="10.44140625" style="33" customWidth="1"/>
    <col min="22" max="22" width="13.5546875" style="33" customWidth="1"/>
    <col min="23" max="24" width="12.44140625" style="33" customWidth="1"/>
    <col min="25" max="25" width="12.44140625" style="122" customWidth="1"/>
    <col min="26" max="26" width="15.5546875" style="33" customWidth="1"/>
    <col min="27" max="27" width="31.44140625" style="123" customWidth="1"/>
    <col min="28" max="28" width="22" style="33" customWidth="1"/>
    <col min="29" max="29" width="14.44140625" style="33" customWidth="1"/>
    <col min="30" max="16384" width="8.77734375" style="33"/>
  </cols>
  <sheetData>
    <row r="1" spans="1:29" s="32" customFormat="1" ht="33.75" customHeight="1" x14ac:dyDescent="0.3">
      <c r="A1" s="3" t="s">
        <v>39</v>
      </c>
      <c r="B1" s="222" t="s">
        <v>81</v>
      </c>
      <c r="C1" s="218"/>
      <c r="D1" s="218"/>
      <c r="E1" s="218"/>
      <c r="F1" s="219"/>
      <c r="G1" s="214" t="s">
        <v>40</v>
      </c>
      <c r="H1" s="215"/>
      <c r="I1" s="215"/>
      <c r="J1" s="216"/>
      <c r="K1" s="199"/>
      <c r="L1" s="200"/>
      <c r="M1" s="200"/>
      <c r="N1" s="200"/>
      <c r="O1" s="200"/>
      <c r="P1" s="200"/>
      <c r="Q1" s="200"/>
      <c r="R1" s="214" t="s">
        <v>19</v>
      </c>
      <c r="S1" s="215"/>
      <c r="T1" s="204"/>
      <c r="U1" s="204"/>
      <c r="V1" s="204"/>
      <c r="W1" s="204"/>
      <c r="X1" s="204"/>
      <c r="Y1" s="205"/>
      <c r="Z1" s="3" t="s">
        <v>17</v>
      </c>
      <c r="AA1" s="4"/>
      <c r="AB1" s="5"/>
      <c r="AC1" s="6"/>
    </row>
    <row r="2" spans="1:29" s="32" customFormat="1" ht="19.5" customHeight="1" x14ac:dyDescent="0.3">
      <c r="A2" s="7" t="s">
        <v>41</v>
      </c>
      <c r="B2" s="124">
        <v>102378</v>
      </c>
      <c r="C2" s="8"/>
      <c r="D2" s="220"/>
      <c r="E2" s="220"/>
      <c r="F2" s="221"/>
      <c r="G2" s="206" t="s">
        <v>16</v>
      </c>
      <c r="H2" s="217"/>
      <c r="I2" s="217"/>
      <c r="J2" s="207"/>
      <c r="K2" s="199">
        <v>2018</v>
      </c>
      <c r="L2" s="200"/>
      <c r="M2" s="200"/>
      <c r="N2" s="200"/>
      <c r="O2" s="200"/>
      <c r="P2" s="200"/>
      <c r="Q2" s="200"/>
      <c r="R2" s="206" t="s">
        <v>43</v>
      </c>
      <c r="S2" s="207"/>
      <c r="T2" s="9"/>
      <c r="U2" s="10"/>
      <c r="V2" s="11"/>
      <c r="W2" s="206" t="s">
        <v>42</v>
      </c>
      <c r="X2" s="207"/>
      <c r="Y2" s="12"/>
      <c r="Z2" s="7" t="s">
        <v>18</v>
      </c>
      <c r="AA2" s="9"/>
      <c r="AB2" s="10"/>
      <c r="AC2" s="11"/>
    </row>
    <row r="3" spans="1:29" ht="18" customHeight="1" x14ac:dyDescent="0.25">
      <c r="A3" s="13" t="s">
        <v>56</v>
      </c>
      <c r="B3" s="208" t="s">
        <v>82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10"/>
    </row>
    <row r="4" spans="1:29" ht="22.5" customHeight="1" x14ac:dyDescent="0.25">
      <c r="A4" s="13" t="s">
        <v>55</v>
      </c>
      <c r="B4" s="211" t="s">
        <v>83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3"/>
    </row>
    <row r="5" spans="1:29" ht="22.5" customHeight="1" x14ac:dyDescent="0.25">
      <c r="A5" s="13"/>
      <c r="B5" s="14"/>
      <c r="C5" s="13"/>
      <c r="D5" s="13"/>
      <c r="E5" s="13"/>
      <c r="F5" s="196">
        <v>2018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8"/>
      <c r="R5" s="189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1"/>
    </row>
    <row r="6" spans="1:29" ht="43.2" x14ac:dyDescent="0.25">
      <c r="A6" s="248" t="s">
        <v>75</v>
      </c>
      <c r="B6" s="244" t="s">
        <v>31</v>
      </c>
      <c r="C6" s="244" t="s">
        <v>97</v>
      </c>
      <c r="D6" s="242" t="s">
        <v>44</v>
      </c>
      <c r="E6" s="246" t="s">
        <v>32</v>
      </c>
      <c r="F6" s="223" t="s">
        <v>12</v>
      </c>
      <c r="G6" s="224"/>
      <c r="H6" s="225"/>
      <c r="I6" s="201" t="s">
        <v>13</v>
      </c>
      <c r="J6" s="202"/>
      <c r="K6" s="203"/>
      <c r="L6" s="223" t="s">
        <v>14</v>
      </c>
      <c r="M6" s="224"/>
      <c r="N6" s="225"/>
      <c r="O6" s="201" t="s">
        <v>15</v>
      </c>
      <c r="P6" s="202"/>
      <c r="Q6" s="203"/>
      <c r="R6" s="34" t="s">
        <v>26</v>
      </c>
      <c r="S6" s="15" t="s">
        <v>25</v>
      </c>
      <c r="T6" s="194" t="s">
        <v>33</v>
      </c>
      <c r="U6" s="195"/>
      <c r="V6" s="194" t="s">
        <v>34</v>
      </c>
      <c r="W6" s="195"/>
      <c r="X6" s="192" t="s">
        <v>27</v>
      </c>
      <c r="Y6" s="180" t="s">
        <v>20</v>
      </c>
      <c r="Z6" s="180" t="s">
        <v>21</v>
      </c>
      <c r="AA6" s="160" t="s">
        <v>22</v>
      </c>
      <c r="AB6" s="35" t="s">
        <v>23</v>
      </c>
      <c r="AC6" s="35" t="s">
        <v>24</v>
      </c>
    </row>
    <row r="7" spans="1:29" ht="45" x14ac:dyDescent="0.25">
      <c r="A7" s="249"/>
      <c r="B7" s="245"/>
      <c r="C7" s="245"/>
      <c r="D7" s="243"/>
      <c r="E7" s="247"/>
      <c r="F7" s="36" t="s">
        <v>0</v>
      </c>
      <c r="G7" s="36" t="s">
        <v>1</v>
      </c>
      <c r="H7" s="36" t="s">
        <v>2</v>
      </c>
      <c r="I7" s="37" t="s">
        <v>3</v>
      </c>
      <c r="J7" s="37" t="s">
        <v>4</v>
      </c>
      <c r="K7" s="37" t="s">
        <v>5</v>
      </c>
      <c r="L7" s="36" t="s">
        <v>6</v>
      </c>
      <c r="M7" s="36" t="s">
        <v>7</v>
      </c>
      <c r="N7" s="36" t="s">
        <v>8</v>
      </c>
      <c r="O7" s="37" t="s">
        <v>9</v>
      </c>
      <c r="P7" s="37" t="s">
        <v>10</v>
      </c>
      <c r="Q7" s="37" t="s">
        <v>11</v>
      </c>
      <c r="R7" s="34"/>
      <c r="S7" s="15"/>
      <c r="T7" s="38" t="s">
        <v>35</v>
      </c>
      <c r="U7" s="38" t="s">
        <v>36</v>
      </c>
      <c r="V7" s="38" t="s">
        <v>37</v>
      </c>
      <c r="W7" s="38" t="s">
        <v>38</v>
      </c>
      <c r="X7" s="193"/>
      <c r="Y7" s="181"/>
      <c r="Z7" s="181"/>
      <c r="AA7" s="162"/>
      <c r="AB7" s="35"/>
      <c r="AC7" s="35"/>
    </row>
    <row r="8" spans="1:29" s="45" customFormat="1" ht="30" x14ac:dyDescent="0.25">
      <c r="A8" s="226" t="s">
        <v>76</v>
      </c>
      <c r="B8" s="166" t="s">
        <v>102</v>
      </c>
      <c r="C8" s="166" t="s">
        <v>74</v>
      </c>
      <c r="D8" s="180"/>
      <c r="E8" s="1" t="s">
        <v>130</v>
      </c>
      <c r="F8" s="22"/>
      <c r="G8" s="22"/>
      <c r="H8" s="128"/>
      <c r="I8" s="128"/>
      <c r="J8" s="128"/>
      <c r="K8" s="129"/>
      <c r="L8" s="129"/>
      <c r="M8" s="129"/>
      <c r="N8" s="129"/>
      <c r="O8" s="130"/>
      <c r="P8" s="130"/>
      <c r="Q8" s="130"/>
      <c r="R8" s="42"/>
      <c r="S8" s="16"/>
      <c r="T8" s="43" t="s">
        <v>95</v>
      </c>
      <c r="U8" s="43"/>
      <c r="V8" s="40"/>
      <c r="W8" s="40" t="s">
        <v>96</v>
      </c>
      <c r="X8" s="44"/>
      <c r="Y8" s="43"/>
      <c r="Z8" s="16"/>
      <c r="AA8" s="147">
        <v>30000</v>
      </c>
      <c r="AB8" s="1"/>
      <c r="AC8" s="16"/>
    </row>
    <row r="9" spans="1:29" s="45" customFormat="1" ht="30" x14ac:dyDescent="0.25">
      <c r="A9" s="227"/>
      <c r="B9" s="167"/>
      <c r="C9" s="168"/>
      <c r="D9" s="181"/>
      <c r="E9" s="1" t="s">
        <v>129</v>
      </c>
      <c r="F9" s="22"/>
      <c r="G9" s="22"/>
      <c r="H9" s="22"/>
      <c r="I9" s="22"/>
      <c r="J9" s="22"/>
      <c r="K9" s="40"/>
      <c r="L9" s="40"/>
      <c r="M9" s="40"/>
      <c r="N9" s="40"/>
      <c r="O9" s="41"/>
      <c r="P9" s="41"/>
      <c r="Q9" s="41"/>
      <c r="R9" s="42"/>
      <c r="S9" s="16"/>
      <c r="T9" s="43" t="s">
        <v>95</v>
      </c>
      <c r="U9" s="43"/>
      <c r="V9" s="43"/>
      <c r="W9" s="43" t="s">
        <v>96</v>
      </c>
      <c r="X9" s="44"/>
      <c r="Y9" s="43"/>
      <c r="Z9" s="16"/>
      <c r="AA9" s="147">
        <v>15000</v>
      </c>
      <c r="AB9" s="1"/>
      <c r="AC9" s="16"/>
    </row>
    <row r="10" spans="1:29" s="45" customFormat="1" ht="45" x14ac:dyDescent="0.25">
      <c r="A10" s="227"/>
      <c r="B10" s="168"/>
      <c r="C10" s="1" t="s">
        <v>98</v>
      </c>
      <c r="D10" s="39"/>
      <c r="E10" s="138" t="s">
        <v>115</v>
      </c>
      <c r="F10" s="40"/>
      <c r="G10" s="40"/>
      <c r="H10" s="40"/>
      <c r="I10" s="129"/>
      <c r="J10" s="129"/>
      <c r="K10" s="129"/>
      <c r="L10" s="129"/>
      <c r="M10" s="129"/>
      <c r="N10" s="129"/>
      <c r="O10" s="130"/>
      <c r="P10" s="130"/>
      <c r="Q10" s="130"/>
      <c r="R10" s="42"/>
      <c r="S10" s="16"/>
      <c r="T10" s="43" t="s">
        <v>95</v>
      </c>
      <c r="U10" s="43"/>
      <c r="V10" s="43"/>
      <c r="W10" s="43" t="s">
        <v>96</v>
      </c>
      <c r="X10" s="44"/>
      <c r="Y10" s="43"/>
      <c r="Z10" s="16"/>
      <c r="AA10" s="147">
        <v>20000</v>
      </c>
      <c r="AB10" s="1"/>
      <c r="AC10" s="16"/>
    </row>
    <row r="11" spans="1:29" s="45" customFormat="1" ht="30" x14ac:dyDescent="0.25">
      <c r="A11" s="227"/>
      <c r="B11" s="166" t="s">
        <v>71</v>
      </c>
      <c r="C11" s="166" t="s">
        <v>73</v>
      </c>
      <c r="D11" s="180"/>
      <c r="E11" s="1" t="s">
        <v>116</v>
      </c>
      <c r="F11" s="171"/>
      <c r="G11" s="171"/>
      <c r="H11" s="177"/>
      <c r="I11" s="177"/>
      <c r="J11" s="177"/>
      <c r="K11" s="177"/>
      <c r="L11" s="171"/>
      <c r="M11" s="171"/>
      <c r="N11" s="171"/>
      <c r="O11" s="171"/>
      <c r="P11" s="171"/>
      <c r="Q11" s="171"/>
      <c r="R11" s="171"/>
      <c r="S11" s="171"/>
      <c r="T11" s="171" t="s">
        <v>88</v>
      </c>
      <c r="U11" s="171">
        <v>2</v>
      </c>
      <c r="V11" s="171" t="s">
        <v>93</v>
      </c>
      <c r="W11" s="171"/>
      <c r="X11" s="171"/>
      <c r="Y11" s="171"/>
      <c r="Z11" s="171"/>
      <c r="AA11" s="174">
        <v>17360</v>
      </c>
      <c r="AB11" s="1"/>
      <c r="AC11" s="16"/>
    </row>
    <row r="12" spans="1:29" s="45" customFormat="1" ht="30" x14ac:dyDescent="0.25">
      <c r="A12" s="227"/>
      <c r="B12" s="167"/>
      <c r="C12" s="167"/>
      <c r="D12" s="187"/>
      <c r="E12" s="1" t="s">
        <v>131</v>
      </c>
      <c r="F12" s="176"/>
      <c r="G12" s="176"/>
      <c r="H12" s="178"/>
      <c r="I12" s="178"/>
      <c r="J12" s="178"/>
      <c r="K12" s="178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5"/>
      <c r="AB12" s="1"/>
      <c r="AC12" s="16"/>
    </row>
    <row r="13" spans="1:29" s="45" customFormat="1" ht="30" x14ac:dyDescent="0.25">
      <c r="A13" s="227"/>
      <c r="B13" s="167"/>
      <c r="C13" s="168"/>
      <c r="D13" s="181"/>
      <c r="E13" s="1" t="s">
        <v>117</v>
      </c>
      <c r="F13" s="172"/>
      <c r="G13" s="172"/>
      <c r="H13" s="179"/>
      <c r="I13" s="179"/>
      <c r="J13" s="179"/>
      <c r="K13" s="179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88"/>
      <c r="AB13" s="1"/>
      <c r="AC13" s="16"/>
    </row>
    <row r="14" spans="1:29" s="45" customFormat="1" ht="30" x14ac:dyDescent="0.25">
      <c r="A14" s="227"/>
      <c r="B14" s="167"/>
      <c r="C14" s="186" t="s">
        <v>72</v>
      </c>
      <c r="D14" s="184"/>
      <c r="E14" s="1" t="s">
        <v>118</v>
      </c>
      <c r="F14" s="184"/>
      <c r="G14" s="184"/>
      <c r="H14" s="184"/>
      <c r="I14" s="177"/>
      <c r="J14" s="177"/>
      <c r="K14" s="177"/>
      <c r="L14" s="177"/>
      <c r="M14" s="177"/>
      <c r="N14" s="177"/>
      <c r="O14" s="177"/>
      <c r="P14" s="184"/>
      <c r="Q14" s="184"/>
      <c r="R14" s="184"/>
      <c r="S14" s="184"/>
      <c r="T14" s="173" t="s">
        <v>88</v>
      </c>
      <c r="U14" s="173">
        <v>1</v>
      </c>
      <c r="V14" s="173" t="s">
        <v>93</v>
      </c>
      <c r="W14" s="173"/>
      <c r="X14" s="173"/>
      <c r="Y14" s="173"/>
      <c r="Z14" s="173"/>
      <c r="AA14" s="174">
        <v>8680</v>
      </c>
      <c r="AB14" s="1"/>
      <c r="AC14" s="16"/>
    </row>
    <row r="15" spans="1:29" s="45" customFormat="1" ht="45" x14ac:dyDescent="0.25">
      <c r="A15" s="227"/>
      <c r="B15" s="168"/>
      <c r="C15" s="186"/>
      <c r="D15" s="185"/>
      <c r="E15" s="1" t="s">
        <v>132</v>
      </c>
      <c r="F15" s="185"/>
      <c r="G15" s="185"/>
      <c r="H15" s="185"/>
      <c r="I15" s="179"/>
      <c r="J15" s="179"/>
      <c r="K15" s="179"/>
      <c r="L15" s="179"/>
      <c r="M15" s="179"/>
      <c r="N15" s="179"/>
      <c r="O15" s="179"/>
      <c r="P15" s="185"/>
      <c r="Q15" s="185"/>
      <c r="R15" s="185"/>
      <c r="S15" s="185"/>
      <c r="T15" s="173"/>
      <c r="U15" s="173"/>
      <c r="V15" s="173"/>
      <c r="W15" s="173"/>
      <c r="X15" s="173"/>
      <c r="Y15" s="173"/>
      <c r="Z15" s="173"/>
      <c r="AA15" s="175"/>
      <c r="AB15" s="1"/>
      <c r="AC15" s="16"/>
    </row>
    <row r="16" spans="1:29" s="45" customFormat="1" ht="22.5" customHeight="1" x14ac:dyDescent="0.25">
      <c r="A16" s="227"/>
      <c r="B16" s="46" t="s">
        <v>28</v>
      </c>
      <c r="C16" s="47"/>
      <c r="D16" s="48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50"/>
      <c r="Q16" s="50"/>
      <c r="R16" s="48"/>
      <c r="S16" s="48"/>
      <c r="T16" s="48"/>
      <c r="U16" s="48"/>
      <c r="V16" s="48"/>
      <c r="W16" s="48"/>
      <c r="X16" s="48"/>
      <c r="Y16" s="48"/>
      <c r="Z16" s="51"/>
      <c r="AA16" s="52">
        <f>SUM(AA8:AA14)</f>
        <v>91040</v>
      </c>
      <c r="AB16" s="19"/>
      <c r="AC16" s="53"/>
    </row>
    <row r="17" spans="1:29" s="56" customFormat="1" ht="45" x14ac:dyDescent="0.25">
      <c r="A17" s="227"/>
      <c r="B17" s="166" t="s">
        <v>103</v>
      </c>
      <c r="C17" s="166" t="s">
        <v>104</v>
      </c>
      <c r="D17" s="182"/>
      <c r="E17" s="1" t="s">
        <v>119</v>
      </c>
      <c r="F17" s="171"/>
      <c r="G17" s="171"/>
      <c r="H17" s="171"/>
      <c r="I17" s="169"/>
      <c r="J17" s="169"/>
      <c r="K17" s="169"/>
      <c r="L17" s="169"/>
      <c r="M17" s="169"/>
      <c r="N17" s="169"/>
      <c r="O17" s="169"/>
      <c r="P17" s="169"/>
      <c r="Q17" s="169"/>
      <c r="R17" s="139"/>
      <c r="S17" s="139"/>
      <c r="T17" s="171" t="s">
        <v>114</v>
      </c>
      <c r="U17" s="171">
        <v>2</v>
      </c>
      <c r="V17" s="171" t="s">
        <v>93</v>
      </c>
      <c r="W17" s="171"/>
      <c r="X17" s="171"/>
      <c r="Y17" s="171"/>
      <c r="Z17" s="171"/>
      <c r="AA17" s="174">
        <v>27360</v>
      </c>
      <c r="AB17" s="18"/>
      <c r="AC17" s="20"/>
    </row>
    <row r="18" spans="1:29" s="56" customFormat="1" ht="45" x14ac:dyDescent="0.25">
      <c r="A18" s="227"/>
      <c r="B18" s="167"/>
      <c r="C18" s="168"/>
      <c r="D18" s="183"/>
      <c r="E18" s="1" t="s">
        <v>120</v>
      </c>
      <c r="F18" s="172"/>
      <c r="G18" s="172"/>
      <c r="H18" s="172"/>
      <c r="I18" s="170"/>
      <c r="J18" s="170"/>
      <c r="K18" s="170"/>
      <c r="L18" s="170"/>
      <c r="M18" s="170"/>
      <c r="N18" s="170"/>
      <c r="O18" s="170"/>
      <c r="P18" s="170"/>
      <c r="Q18" s="170"/>
      <c r="R18" s="140"/>
      <c r="S18" s="140"/>
      <c r="T18" s="172"/>
      <c r="U18" s="172"/>
      <c r="V18" s="172"/>
      <c r="W18" s="172"/>
      <c r="X18" s="172"/>
      <c r="Y18" s="172"/>
      <c r="Z18" s="172"/>
      <c r="AA18" s="175"/>
      <c r="AB18" s="18"/>
      <c r="AC18" s="20"/>
    </row>
    <row r="19" spans="1:29" s="56" customFormat="1" ht="45" x14ac:dyDescent="0.25">
      <c r="A19" s="227"/>
      <c r="B19" s="168"/>
      <c r="C19" s="1" t="s">
        <v>61</v>
      </c>
      <c r="D19" s="54"/>
      <c r="E19" s="1" t="s">
        <v>121</v>
      </c>
      <c r="F19" s="20"/>
      <c r="G19" s="20"/>
      <c r="H19" s="20"/>
      <c r="I19" s="152"/>
      <c r="J19" s="152"/>
      <c r="K19" s="152"/>
      <c r="L19" s="152"/>
      <c r="M19" s="152"/>
      <c r="N19" s="152"/>
      <c r="O19" s="41"/>
      <c r="P19" s="41"/>
      <c r="Q19" s="41"/>
      <c r="R19" s="55"/>
      <c r="S19" s="17"/>
      <c r="T19" s="134" t="s">
        <v>88</v>
      </c>
      <c r="U19" s="134">
        <v>2</v>
      </c>
      <c r="V19" s="134" t="s">
        <v>93</v>
      </c>
      <c r="W19" s="134"/>
      <c r="X19" s="135"/>
      <c r="Y19" s="134"/>
      <c r="Z19" s="134"/>
      <c r="AA19" s="146">
        <v>17360</v>
      </c>
      <c r="AB19" s="18"/>
      <c r="AC19" s="20"/>
    </row>
    <row r="20" spans="1:29" s="45" customFormat="1" ht="22.5" customHeight="1" x14ac:dyDescent="0.25">
      <c r="A20" s="227"/>
      <c r="B20" s="58" t="s">
        <v>47</v>
      </c>
      <c r="C20" s="59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0"/>
      <c r="Q20" s="50"/>
      <c r="R20" s="48"/>
      <c r="S20" s="48"/>
      <c r="T20" s="48"/>
      <c r="U20" s="48"/>
      <c r="V20" s="48"/>
      <c r="W20" s="48"/>
      <c r="X20" s="48"/>
      <c r="Y20" s="48"/>
      <c r="Z20" s="51"/>
      <c r="AA20" s="52">
        <f>SUM(AA17:AA19)</f>
        <v>44720</v>
      </c>
      <c r="AB20" s="19"/>
      <c r="AC20" s="53"/>
    </row>
    <row r="21" spans="1:29" ht="28.5" customHeight="1" x14ac:dyDescent="0.25">
      <c r="A21" s="60" t="s">
        <v>29</v>
      </c>
      <c r="B21" s="61"/>
      <c r="C21" s="62"/>
      <c r="D21" s="63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3"/>
      <c r="T21" s="63"/>
      <c r="U21" s="63"/>
      <c r="V21" s="63"/>
      <c r="W21" s="63"/>
      <c r="X21" s="63"/>
      <c r="Y21" s="63"/>
      <c r="Z21" s="65"/>
      <c r="AA21" s="66">
        <f>SUM(AA16,AA20)</f>
        <v>135760</v>
      </c>
      <c r="AB21" s="67"/>
      <c r="AC21" s="68"/>
    </row>
    <row r="22" spans="1:29" ht="30" x14ac:dyDescent="0.25">
      <c r="A22" s="226" t="s">
        <v>77</v>
      </c>
      <c r="B22" s="166" t="s">
        <v>105</v>
      </c>
      <c r="C22" s="1" t="s">
        <v>100</v>
      </c>
      <c r="D22" s="1"/>
      <c r="E22" s="1" t="s">
        <v>122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0"/>
      <c r="P22" s="130"/>
      <c r="Q22" s="130"/>
      <c r="R22" s="54"/>
      <c r="S22" s="18"/>
      <c r="T22" s="20" t="s">
        <v>95</v>
      </c>
      <c r="U22" s="18"/>
      <c r="V22" s="18"/>
      <c r="W22" s="1" t="s">
        <v>96</v>
      </c>
      <c r="X22" s="44"/>
      <c r="Y22" s="1"/>
      <c r="Z22" s="1"/>
      <c r="AA22" s="147">
        <v>35000</v>
      </c>
      <c r="AB22" s="1"/>
      <c r="AC22" s="1"/>
    </row>
    <row r="23" spans="1:29" ht="60" x14ac:dyDescent="0.25">
      <c r="A23" s="227"/>
      <c r="B23" s="168"/>
      <c r="C23" s="1" t="s">
        <v>123</v>
      </c>
      <c r="D23" s="1"/>
      <c r="E23" s="1" t="s">
        <v>124</v>
      </c>
      <c r="F23" s="18"/>
      <c r="G23" s="18"/>
      <c r="H23" s="18"/>
      <c r="I23" s="131"/>
      <c r="J23" s="131"/>
      <c r="K23" s="131"/>
      <c r="L23" s="131"/>
      <c r="M23" s="131"/>
      <c r="N23" s="131"/>
      <c r="O23" s="41"/>
      <c r="P23" s="41"/>
      <c r="Q23" s="41"/>
      <c r="R23" s="54"/>
      <c r="S23" s="18"/>
      <c r="T23" s="20" t="s">
        <v>95</v>
      </c>
      <c r="U23" s="18"/>
      <c r="V23" s="18"/>
      <c r="W23" s="1" t="s">
        <v>96</v>
      </c>
      <c r="X23" s="44"/>
      <c r="Y23" s="1"/>
      <c r="Z23" s="1"/>
      <c r="AA23" s="147">
        <v>20000</v>
      </c>
      <c r="AB23" s="1"/>
      <c r="AC23" s="1"/>
    </row>
    <row r="24" spans="1:29" ht="27.75" customHeight="1" x14ac:dyDescent="0.25">
      <c r="A24" s="227"/>
      <c r="B24" s="69" t="s">
        <v>47</v>
      </c>
      <c r="C24" s="48"/>
      <c r="D24" s="48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8"/>
      <c r="T24" s="143"/>
      <c r="U24" s="48"/>
      <c r="V24" s="48"/>
      <c r="W24" s="48"/>
      <c r="X24" s="48"/>
      <c r="Y24" s="48"/>
      <c r="Z24" s="51"/>
      <c r="AA24" s="148">
        <f>SUM(AA22:AA23)</f>
        <v>55000</v>
      </c>
      <c r="AB24" s="19"/>
      <c r="AC24" s="19"/>
    </row>
    <row r="25" spans="1:29" ht="45" x14ac:dyDescent="0.25">
      <c r="A25" s="227"/>
      <c r="B25" s="166" t="s">
        <v>101</v>
      </c>
      <c r="C25" s="166" t="s">
        <v>107</v>
      </c>
      <c r="D25" s="127"/>
      <c r="E25" s="1" t="s">
        <v>125</v>
      </c>
      <c r="F25" s="18"/>
      <c r="G25" s="18"/>
      <c r="H25" s="18"/>
      <c r="I25" s="153"/>
      <c r="J25" s="153"/>
      <c r="K25" s="153"/>
      <c r="L25" s="153"/>
      <c r="M25" s="153"/>
      <c r="N25" s="153"/>
      <c r="O25" s="70"/>
      <c r="P25" s="70"/>
      <c r="Q25" s="70"/>
      <c r="R25" s="54"/>
      <c r="S25" s="18"/>
      <c r="T25" s="20" t="s">
        <v>88</v>
      </c>
      <c r="U25" s="141">
        <v>2</v>
      </c>
      <c r="V25" s="20" t="s">
        <v>93</v>
      </c>
      <c r="W25" s="1"/>
      <c r="X25" s="44"/>
      <c r="Y25" s="1"/>
      <c r="Z25" s="1"/>
      <c r="AA25" s="147">
        <v>17360</v>
      </c>
      <c r="AB25" s="1"/>
      <c r="AC25" s="1"/>
    </row>
    <row r="26" spans="1:29" ht="45" x14ac:dyDescent="0.25">
      <c r="A26" s="227"/>
      <c r="B26" s="167"/>
      <c r="C26" s="167"/>
      <c r="D26" s="127"/>
      <c r="E26" s="142" t="s">
        <v>106</v>
      </c>
      <c r="F26" s="18"/>
      <c r="G26" s="18"/>
      <c r="H26" s="18"/>
      <c r="I26" s="18"/>
      <c r="J26" s="18"/>
      <c r="K26" s="18"/>
      <c r="L26" s="131"/>
      <c r="M26" s="131"/>
      <c r="N26" s="131"/>
      <c r="O26" s="130"/>
      <c r="P26" s="130"/>
      <c r="Q26" s="130"/>
      <c r="R26" s="54"/>
      <c r="S26" s="18"/>
      <c r="T26" s="20" t="s">
        <v>95</v>
      </c>
      <c r="U26" s="18"/>
      <c r="V26" s="20"/>
      <c r="W26" s="1" t="s">
        <v>92</v>
      </c>
      <c r="X26" s="44"/>
      <c r="Y26" s="1"/>
      <c r="Z26" s="1"/>
      <c r="AA26" s="147">
        <v>10000</v>
      </c>
      <c r="AB26" s="1"/>
      <c r="AC26" s="1"/>
    </row>
    <row r="27" spans="1:29" ht="30" x14ac:dyDescent="0.25">
      <c r="A27" s="227"/>
      <c r="B27" s="167"/>
      <c r="C27" s="167"/>
      <c r="D27" s="127"/>
      <c r="E27" s="142" t="s">
        <v>126</v>
      </c>
      <c r="F27" s="18"/>
      <c r="G27" s="18"/>
      <c r="H27" s="18"/>
      <c r="I27" s="18"/>
      <c r="J27" s="18"/>
      <c r="K27" s="18"/>
      <c r="L27" s="18"/>
      <c r="M27" s="18"/>
      <c r="N27" s="18"/>
      <c r="O27" s="154"/>
      <c r="P27" s="154"/>
      <c r="Q27" s="154"/>
      <c r="R27" s="54"/>
      <c r="S27" s="18"/>
      <c r="T27" s="134" t="s">
        <v>88</v>
      </c>
      <c r="U27" s="134">
        <v>4</v>
      </c>
      <c r="V27" s="134" t="s">
        <v>93</v>
      </c>
      <c r="W27" s="76"/>
      <c r="X27" s="135"/>
      <c r="Y27" s="76"/>
      <c r="Z27" s="76"/>
      <c r="AA27" s="146">
        <v>34720</v>
      </c>
      <c r="AB27" s="1"/>
      <c r="AC27" s="1"/>
    </row>
    <row r="28" spans="1:29" ht="45" x14ac:dyDescent="0.25">
      <c r="A28" s="227"/>
      <c r="B28" s="168"/>
      <c r="C28" s="168"/>
      <c r="D28" s="127"/>
      <c r="E28" s="1" t="s">
        <v>62</v>
      </c>
      <c r="F28" s="18"/>
      <c r="G28" s="18"/>
      <c r="H28" s="18"/>
      <c r="I28" s="18"/>
      <c r="J28" s="18"/>
      <c r="K28" s="18"/>
      <c r="L28" s="131"/>
      <c r="M28" s="131"/>
      <c r="N28" s="131"/>
      <c r="O28" s="130"/>
      <c r="P28" s="130"/>
      <c r="Q28" s="130"/>
      <c r="R28" s="54"/>
      <c r="S28" s="18"/>
      <c r="T28" s="20" t="s">
        <v>95</v>
      </c>
      <c r="U28" s="18"/>
      <c r="V28" s="18"/>
      <c r="W28" s="1" t="s">
        <v>92</v>
      </c>
      <c r="X28" s="44"/>
      <c r="Y28" s="1"/>
      <c r="Z28" s="1"/>
      <c r="AA28" s="147">
        <v>25000</v>
      </c>
      <c r="AB28" s="1"/>
      <c r="AC28" s="1"/>
    </row>
    <row r="29" spans="1:29" ht="27" customHeight="1" x14ac:dyDescent="0.25">
      <c r="A29" s="227"/>
      <c r="B29" s="69" t="s">
        <v>47</v>
      </c>
      <c r="C29" s="49"/>
      <c r="D29" s="19"/>
      <c r="E29" s="49"/>
      <c r="F29" s="19"/>
      <c r="G29" s="19"/>
      <c r="H29" s="19"/>
      <c r="I29" s="19"/>
      <c r="J29" s="19"/>
      <c r="K29" s="19"/>
      <c r="L29" s="19"/>
      <c r="M29" s="19"/>
      <c r="N29" s="19"/>
      <c r="O29" s="50"/>
      <c r="P29" s="50"/>
      <c r="Q29" s="50"/>
      <c r="R29" s="71"/>
      <c r="S29" s="19"/>
      <c r="T29" s="19"/>
      <c r="U29" s="19"/>
      <c r="V29" s="19"/>
      <c r="W29" s="19"/>
      <c r="X29" s="72"/>
      <c r="Y29" s="19"/>
      <c r="Z29" s="19"/>
      <c r="AA29" s="148">
        <f>SUM(AA25:AA28)</f>
        <v>87080</v>
      </c>
      <c r="AB29" s="19"/>
      <c r="AC29" s="19"/>
    </row>
    <row r="30" spans="1:29" ht="22.5" customHeight="1" x14ac:dyDescent="0.25">
      <c r="A30" s="60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5"/>
      <c r="AA30" s="149">
        <f>SUM(AA24,AA29)</f>
        <v>142080</v>
      </c>
      <c r="AB30" s="67"/>
      <c r="AC30" s="68"/>
    </row>
    <row r="31" spans="1:29" ht="60" x14ac:dyDescent="0.25">
      <c r="A31" s="226" t="s">
        <v>78</v>
      </c>
      <c r="B31" s="166" t="s">
        <v>63</v>
      </c>
      <c r="C31" s="1" t="s">
        <v>108</v>
      </c>
      <c r="D31" s="1"/>
      <c r="E31" s="81" t="s">
        <v>127</v>
      </c>
      <c r="F31" s="74"/>
      <c r="G31" s="132"/>
      <c r="H31" s="132"/>
      <c r="I31" s="132"/>
      <c r="J31" s="132"/>
      <c r="K31" s="132"/>
      <c r="L31" s="74"/>
      <c r="M31" s="74"/>
      <c r="N31" s="74"/>
      <c r="O31" s="41"/>
      <c r="P31" s="41"/>
      <c r="Q31" s="41"/>
      <c r="R31" s="75"/>
      <c r="S31" s="20"/>
      <c r="T31" s="20" t="s">
        <v>95</v>
      </c>
      <c r="U31" s="40"/>
      <c r="V31" s="43"/>
      <c r="W31" s="43" t="s">
        <v>92</v>
      </c>
      <c r="X31" s="44"/>
      <c r="Y31" s="16"/>
      <c r="Z31" s="16"/>
      <c r="AA31" s="147">
        <v>10000</v>
      </c>
      <c r="AB31" s="76"/>
      <c r="AC31" s="1"/>
    </row>
    <row r="32" spans="1:29" ht="45" x14ac:dyDescent="0.25">
      <c r="A32" s="227"/>
      <c r="B32" s="167"/>
      <c r="C32" s="1" t="s">
        <v>109</v>
      </c>
      <c r="D32" s="1"/>
      <c r="E32" s="81" t="s">
        <v>128</v>
      </c>
      <c r="F32" s="74"/>
      <c r="G32" s="74"/>
      <c r="H32" s="74"/>
      <c r="I32" s="132"/>
      <c r="J32" s="132"/>
      <c r="K32" s="132"/>
      <c r="L32" s="74"/>
      <c r="M32" s="74"/>
      <c r="N32" s="74"/>
      <c r="O32" s="41"/>
      <c r="P32" s="41"/>
      <c r="Q32" s="41"/>
      <c r="R32" s="75"/>
      <c r="S32" s="20"/>
      <c r="T32" s="20" t="s">
        <v>95</v>
      </c>
      <c r="U32" s="40"/>
      <c r="V32" s="43"/>
      <c r="W32" s="43" t="s">
        <v>92</v>
      </c>
      <c r="X32" s="44"/>
      <c r="Y32" s="16"/>
      <c r="Z32" s="16"/>
      <c r="AA32" s="147">
        <v>20000</v>
      </c>
      <c r="AB32" s="76"/>
      <c r="AC32" s="1"/>
    </row>
    <row r="33" spans="1:29" ht="60" x14ac:dyDescent="0.25">
      <c r="A33" s="227"/>
      <c r="B33" s="167"/>
      <c r="C33" s="166" t="s">
        <v>64</v>
      </c>
      <c r="D33" s="1"/>
      <c r="E33" s="145" t="s">
        <v>133</v>
      </c>
      <c r="F33" s="74"/>
      <c r="G33" s="74"/>
      <c r="H33" s="74"/>
      <c r="I33" s="163"/>
      <c r="J33" s="163"/>
      <c r="K33" s="163"/>
      <c r="L33" s="163"/>
      <c r="M33" s="163"/>
      <c r="N33" s="163"/>
      <c r="O33" s="163"/>
      <c r="P33" s="163"/>
      <c r="Q33" s="163"/>
      <c r="R33" s="157"/>
      <c r="S33" s="157"/>
      <c r="T33" s="157" t="s">
        <v>94</v>
      </c>
      <c r="U33" s="157"/>
      <c r="V33" s="157" t="s">
        <v>85</v>
      </c>
      <c r="W33" s="157"/>
      <c r="X33" s="157"/>
      <c r="Y33" s="157"/>
      <c r="Z33" s="157"/>
      <c r="AA33" s="160">
        <v>155000</v>
      </c>
      <c r="AB33" s="78"/>
      <c r="AC33" s="79"/>
    </row>
    <row r="34" spans="1:29" ht="60" x14ac:dyDescent="0.25">
      <c r="A34" s="227"/>
      <c r="B34" s="167"/>
      <c r="C34" s="167"/>
      <c r="D34" s="1"/>
      <c r="E34" s="144" t="s">
        <v>134</v>
      </c>
      <c r="F34" s="74"/>
      <c r="G34" s="74"/>
      <c r="H34" s="74"/>
      <c r="I34" s="164"/>
      <c r="J34" s="164"/>
      <c r="K34" s="164"/>
      <c r="L34" s="164"/>
      <c r="M34" s="164"/>
      <c r="N34" s="164"/>
      <c r="O34" s="164"/>
      <c r="P34" s="164"/>
      <c r="Q34" s="164"/>
      <c r="R34" s="158"/>
      <c r="S34" s="158"/>
      <c r="T34" s="158"/>
      <c r="U34" s="158"/>
      <c r="V34" s="158"/>
      <c r="W34" s="158"/>
      <c r="X34" s="158"/>
      <c r="Y34" s="158"/>
      <c r="Z34" s="158"/>
      <c r="AA34" s="161"/>
      <c r="AB34" s="78"/>
      <c r="AC34" s="79"/>
    </row>
    <row r="35" spans="1:29" ht="45" x14ac:dyDescent="0.25">
      <c r="A35" s="227"/>
      <c r="B35" s="167"/>
      <c r="C35" s="167"/>
      <c r="D35" s="1"/>
      <c r="E35" s="144" t="s">
        <v>135</v>
      </c>
      <c r="F35" s="74"/>
      <c r="G35" s="74"/>
      <c r="H35" s="74"/>
      <c r="I35" s="164"/>
      <c r="J35" s="164"/>
      <c r="K35" s="164"/>
      <c r="L35" s="164"/>
      <c r="M35" s="164"/>
      <c r="N35" s="164"/>
      <c r="O35" s="164"/>
      <c r="P35" s="164"/>
      <c r="Q35" s="164"/>
      <c r="R35" s="158"/>
      <c r="S35" s="158"/>
      <c r="T35" s="158"/>
      <c r="U35" s="158"/>
      <c r="V35" s="158"/>
      <c r="W35" s="158"/>
      <c r="X35" s="158"/>
      <c r="Y35" s="158"/>
      <c r="Z35" s="158"/>
      <c r="AA35" s="161"/>
      <c r="AB35" s="78"/>
      <c r="AC35" s="79"/>
    </row>
    <row r="36" spans="1:29" ht="30" x14ac:dyDescent="0.25">
      <c r="A36" s="227"/>
      <c r="B36" s="168"/>
      <c r="C36" s="168"/>
      <c r="D36" s="1"/>
      <c r="E36" s="144" t="s">
        <v>136</v>
      </c>
      <c r="F36" s="74"/>
      <c r="G36" s="74"/>
      <c r="H36" s="74"/>
      <c r="I36" s="165"/>
      <c r="J36" s="165"/>
      <c r="K36" s="165"/>
      <c r="L36" s="165"/>
      <c r="M36" s="165"/>
      <c r="N36" s="165"/>
      <c r="O36" s="165"/>
      <c r="P36" s="165"/>
      <c r="Q36" s="165"/>
      <c r="R36" s="159"/>
      <c r="S36" s="159"/>
      <c r="T36" s="159"/>
      <c r="U36" s="159"/>
      <c r="V36" s="159"/>
      <c r="W36" s="159"/>
      <c r="X36" s="159"/>
      <c r="Y36" s="159"/>
      <c r="Z36" s="159"/>
      <c r="AA36" s="162"/>
      <c r="AB36" s="78"/>
      <c r="AC36" s="79"/>
    </row>
    <row r="37" spans="1:29" ht="21" customHeight="1" x14ac:dyDescent="0.3">
      <c r="A37" s="227"/>
      <c r="B37" s="46" t="s">
        <v>46</v>
      </c>
      <c r="C37" s="47"/>
      <c r="D37" s="48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150"/>
      <c r="U37" s="150"/>
      <c r="V37" s="150"/>
      <c r="W37" s="48"/>
      <c r="X37" s="48"/>
      <c r="Y37" s="48"/>
      <c r="Z37" s="51"/>
      <c r="AA37" s="148">
        <f>SUM(AA31:AA33)</f>
        <v>185000</v>
      </c>
      <c r="AB37" s="80"/>
      <c r="AC37" s="80"/>
    </row>
    <row r="38" spans="1:29" ht="43.5" customHeight="1" x14ac:dyDescent="0.25">
      <c r="A38" s="227"/>
      <c r="B38" s="166" t="s">
        <v>65</v>
      </c>
      <c r="C38" s="2" t="s">
        <v>99</v>
      </c>
      <c r="D38" s="1"/>
      <c r="E38" s="1" t="s">
        <v>137</v>
      </c>
      <c r="F38" s="74"/>
      <c r="G38" s="74"/>
      <c r="H38" s="74"/>
      <c r="I38" s="74"/>
      <c r="J38" s="74"/>
      <c r="K38" s="74"/>
      <c r="L38" s="155"/>
      <c r="M38" s="155"/>
      <c r="N38" s="155"/>
      <c r="O38" s="154"/>
      <c r="P38" s="154"/>
      <c r="Q38" s="154"/>
      <c r="R38" s="82"/>
      <c r="S38" s="21"/>
      <c r="T38" s="134" t="s">
        <v>88</v>
      </c>
      <c r="U38" s="134">
        <v>2</v>
      </c>
      <c r="V38" s="134" t="s">
        <v>89</v>
      </c>
      <c r="W38" s="136"/>
      <c r="X38" s="135"/>
      <c r="Y38" s="134"/>
      <c r="Z38" s="134"/>
      <c r="AA38" s="146">
        <v>17360</v>
      </c>
      <c r="AB38" s="76"/>
      <c r="AC38" s="1"/>
    </row>
    <row r="39" spans="1:29" ht="30" x14ac:dyDescent="0.25">
      <c r="A39" s="227"/>
      <c r="B39" s="167"/>
      <c r="C39" s="2" t="s">
        <v>66</v>
      </c>
      <c r="D39" s="1"/>
      <c r="E39" s="1" t="s">
        <v>138</v>
      </c>
      <c r="F39" s="74"/>
      <c r="G39" s="74"/>
      <c r="H39" s="74"/>
      <c r="I39" s="74"/>
      <c r="J39" s="74"/>
      <c r="K39" s="74"/>
      <c r="L39" s="155"/>
      <c r="M39" s="155"/>
      <c r="N39" s="155"/>
      <c r="O39" s="155"/>
      <c r="P39" s="155"/>
      <c r="Q39" s="155"/>
      <c r="R39" s="82"/>
      <c r="S39" s="21"/>
      <c r="T39" s="134" t="s">
        <v>88</v>
      </c>
      <c r="U39" s="134">
        <v>2</v>
      </c>
      <c r="V39" s="134" t="s">
        <v>89</v>
      </c>
      <c r="W39" s="136"/>
      <c r="X39" s="135"/>
      <c r="Y39" s="134"/>
      <c r="Z39" s="134"/>
      <c r="AA39" s="146">
        <v>17360</v>
      </c>
      <c r="AB39" s="76"/>
      <c r="AC39" s="1"/>
    </row>
    <row r="40" spans="1:29" ht="29.25" customHeight="1" x14ac:dyDescent="0.3">
      <c r="A40" s="227"/>
      <c r="B40" s="83" t="s">
        <v>47</v>
      </c>
      <c r="C40" s="47"/>
      <c r="D40" s="48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50"/>
      <c r="U40" s="150"/>
      <c r="V40" s="150"/>
      <c r="W40" s="48"/>
      <c r="X40" s="48"/>
      <c r="Y40" s="48"/>
      <c r="Z40" s="51"/>
      <c r="AA40" s="148">
        <f>SUM(AA38:AA39)</f>
        <v>34720</v>
      </c>
      <c r="AB40" s="80"/>
      <c r="AC40" s="80"/>
    </row>
    <row r="41" spans="1:29" ht="20.25" customHeight="1" x14ac:dyDescent="0.3">
      <c r="A41" s="60" t="s">
        <v>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151"/>
      <c r="U41" s="151"/>
      <c r="V41" s="151"/>
      <c r="W41" s="63"/>
      <c r="X41" s="63"/>
      <c r="Y41" s="63"/>
      <c r="Z41" s="65"/>
      <c r="AA41" s="149">
        <f>SUM(AA40, AA37)</f>
        <v>219720</v>
      </c>
      <c r="AB41" s="67"/>
      <c r="AC41" s="68"/>
    </row>
    <row r="42" spans="1:29" s="56" customFormat="1" ht="60" x14ac:dyDescent="0.25">
      <c r="A42" s="238" t="s">
        <v>79</v>
      </c>
      <c r="B42" s="166" t="s">
        <v>110</v>
      </c>
      <c r="C42" s="2" t="s">
        <v>67</v>
      </c>
      <c r="D42" s="77"/>
      <c r="E42" s="1" t="s">
        <v>139</v>
      </c>
      <c r="F42" s="84"/>
      <c r="G42" s="84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84"/>
      <c r="S42" s="84"/>
      <c r="T42" s="134" t="s">
        <v>88</v>
      </c>
      <c r="U42" s="134">
        <v>5</v>
      </c>
      <c r="V42" s="134" t="s">
        <v>89</v>
      </c>
      <c r="W42" s="137"/>
      <c r="X42" s="137"/>
      <c r="Y42" s="137"/>
      <c r="Z42" s="137"/>
      <c r="AA42" s="146">
        <v>43400</v>
      </c>
      <c r="AB42" s="85"/>
      <c r="AC42" s="54"/>
    </row>
    <row r="43" spans="1:29" s="56" customFormat="1" ht="45" x14ac:dyDescent="0.25">
      <c r="A43" s="239"/>
      <c r="B43" s="168"/>
      <c r="C43" s="2" t="s">
        <v>111</v>
      </c>
      <c r="D43" s="77"/>
      <c r="E43" s="1" t="s">
        <v>140</v>
      </c>
      <c r="F43" s="84"/>
      <c r="G43" s="84"/>
      <c r="H43" s="84"/>
      <c r="I43" s="84"/>
      <c r="J43" s="133"/>
      <c r="K43" s="133"/>
      <c r="L43" s="133"/>
      <c r="M43" s="133"/>
      <c r="N43" s="133"/>
      <c r="O43" s="84"/>
      <c r="P43" s="84"/>
      <c r="Q43" s="84"/>
      <c r="R43" s="84"/>
      <c r="S43" s="84"/>
      <c r="T43" s="20" t="s">
        <v>90</v>
      </c>
      <c r="U43" s="20">
        <v>3</v>
      </c>
      <c r="V43" s="20" t="s">
        <v>84</v>
      </c>
      <c r="W43" s="84"/>
      <c r="X43" s="84"/>
      <c r="Y43" s="84"/>
      <c r="Z43" s="84"/>
      <c r="AA43" s="147">
        <v>15000</v>
      </c>
      <c r="AB43" s="85"/>
      <c r="AC43" s="54"/>
    </row>
    <row r="44" spans="1:29" s="56" customFormat="1" ht="31.05" customHeight="1" x14ac:dyDescent="0.25">
      <c r="A44" s="239"/>
      <c r="B44" s="58" t="s">
        <v>47</v>
      </c>
      <c r="C44" s="86"/>
      <c r="D44" s="8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148">
        <f>SUM(AA42:AA43)</f>
        <v>58400</v>
      </c>
      <c r="AB44" s="87"/>
      <c r="AC44" s="71"/>
    </row>
    <row r="45" spans="1:29" ht="20.25" customHeight="1" x14ac:dyDescent="0.25">
      <c r="A45" s="89" t="s">
        <v>60</v>
      </c>
      <c r="B45" s="9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91"/>
      <c r="AA45" s="149">
        <f>SUM(AA44)</f>
        <v>58400</v>
      </c>
      <c r="AB45" s="67"/>
      <c r="AC45" s="68"/>
    </row>
    <row r="46" spans="1:29" s="56" customFormat="1" ht="45" x14ac:dyDescent="0.25">
      <c r="A46" s="238" t="s">
        <v>80</v>
      </c>
      <c r="B46" s="240" t="s">
        <v>112</v>
      </c>
      <c r="C46" s="2" t="s">
        <v>70</v>
      </c>
      <c r="D46" s="77"/>
      <c r="E46" s="126" t="s">
        <v>141</v>
      </c>
      <c r="F46" s="84"/>
      <c r="G46" s="84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84"/>
      <c r="S46" s="84"/>
      <c r="T46" s="20" t="s">
        <v>95</v>
      </c>
      <c r="U46" s="22"/>
      <c r="V46" s="22"/>
      <c r="W46" s="126" t="s">
        <v>92</v>
      </c>
      <c r="X46" s="84"/>
      <c r="Y46" s="84"/>
      <c r="Z46" s="84"/>
      <c r="AA46" s="147">
        <v>9768</v>
      </c>
      <c r="AB46" s="85"/>
      <c r="AC46" s="54"/>
    </row>
    <row r="47" spans="1:29" s="56" customFormat="1" ht="45" x14ac:dyDescent="0.25">
      <c r="A47" s="239"/>
      <c r="B47" s="241"/>
      <c r="C47" s="2" t="s">
        <v>69</v>
      </c>
      <c r="D47" s="77"/>
      <c r="E47" s="126" t="s">
        <v>142</v>
      </c>
      <c r="F47" s="84"/>
      <c r="G47" s="84"/>
      <c r="H47" s="84"/>
      <c r="I47" s="84"/>
      <c r="J47" s="84"/>
      <c r="K47" s="84"/>
      <c r="L47" s="84"/>
      <c r="M47" s="84"/>
      <c r="N47" s="84"/>
      <c r="O47" s="133"/>
      <c r="P47" s="133"/>
      <c r="Q47" s="133"/>
      <c r="R47" s="84"/>
      <c r="S47" s="84"/>
      <c r="T47" s="22"/>
      <c r="U47" s="22"/>
      <c r="V47" s="22"/>
      <c r="W47" s="126" t="s">
        <v>91</v>
      </c>
      <c r="X47" s="84"/>
      <c r="Y47" s="84"/>
      <c r="Z47" s="84"/>
      <c r="AA47" s="147">
        <v>25000</v>
      </c>
      <c r="AB47" s="85"/>
      <c r="AC47" s="54"/>
    </row>
    <row r="48" spans="1:29" s="56" customFormat="1" ht="32.25" customHeight="1" x14ac:dyDescent="0.25">
      <c r="A48" s="239"/>
      <c r="B48" s="58" t="s">
        <v>47</v>
      </c>
      <c r="C48" s="86"/>
      <c r="D48" s="8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148">
        <f>SUM(AA46:AA47)</f>
        <v>34768</v>
      </c>
      <c r="AB48" s="87"/>
      <c r="AC48" s="71"/>
    </row>
    <row r="49" spans="1:29 16360:16360" ht="20.25" customHeight="1" x14ac:dyDescent="0.25">
      <c r="A49" s="89" t="s">
        <v>68</v>
      </c>
      <c r="B49" s="9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91"/>
      <c r="AA49" s="66">
        <f>SUM(AA48)</f>
        <v>34768</v>
      </c>
      <c r="AB49" s="67"/>
      <c r="AC49" s="68"/>
    </row>
    <row r="50" spans="1:29 16360:16360" ht="20.25" customHeight="1" x14ac:dyDescent="0.25">
      <c r="A50" s="92"/>
      <c r="B50" s="93"/>
      <c r="C50" s="22"/>
      <c r="D50" s="22"/>
      <c r="E50" s="73" t="s">
        <v>48</v>
      </c>
      <c r="F50" s="22"/>
      <c r="G50" s="22"/>
      <c r="H50" s="22"/>
      <c r="I50" s="22"/>
      <c r="J50" s="22"/>
      <c r="K50" s="22"/>
      <c r="L50" s="22"/>
      <c r="M50" s="22"/>
      <c r="N50" s="22"/>
      <c r="O50" s="41"/>
      <c r="P50" s="41"/>
      <c r="Q50" s="41"/>
      <c r="R50" s="94"/>
      <c r="S50" s="22"/>
      <c r="T50" s="22"/>
      <c r="U50" s="22"/>
      <c r="V50" s="22"/>
      <c r="W50" s="22"/>
      <c r="X50" s="22"/>
      <c r="Y50" s="22"/>
      <c r="Z50" s="22"/>
      <c r="AA50" s="95">
        <v>98500</v>
      </c>
      <c r="AB50" s="20"/>
      <c r="AC50" s="20"/>
    </row>
    <row r="51" spans="1:29 16360:16360" ht="20.25" customHeight="1" x14ac:dyDescent="0.25">
      <c r="A51" s="92"/>
      <c r="B51" s="125"/>
      <c r="C51" s="22"/>
      <c r="D51" s="22"/>
      <c r="E51" s="73" t="s">
        <v>86</v>
      </c>
      <c r="F51" s="22"/>
      <c r="G51" s="22"/>
      <c r="H51" s="22"/>
      <c r="I51" s="22"/>
      <c r="J51" s="22"/>
      <c r="K51" s="22"/>
      <c r="L51" s="22"/>
      <c r="M51" s="22"/>
      <c r="N51" s="22"/>
      <c r="O51" s="41"/>
      <c r="P51" s="41"/>
      <c r="Q51" s="41"/>
      <c r="R51" s="94"/>
      <c r="S51" s="22"/>
      <c r="T51" s="22"/>
      <c r="U51" s="22"/>
      <c r="V51" s="22"/>
      <c r="W51" s="22"/>
      <c r="X51" s="22"/>
      <c r="Y51" s="22"/>
      <c r="Z51" s="22"/>
      <c r="AA51" s="95">
        <v>80520</v>
      </c>
      <c r="AB51" s="20"/>
      <c r="AC51" s="20"/>
    </row>
    <row r="52" spans="1:29 16360:16360" ht="20.25" customHeight="1" x14ac:dyDescent="0.25">
      <c r="A52" s="92"/>
      <c r="B52" s="125"/>
      <c r="C52" s="22"/>
      <c r="D52" s="22"/>
      <c r="E52" s="73" t="s">
        <v>87</v>
      </c>
      <c r="F52" s="22"/>
      <c r="G52" s="22"/>
      <c r="H52" s="22"/>
      <c r="I52" s="22"/>
      <c r="J52" s="22"/>
      <c r="K52" s="22"/>
      <c r="L52" s="22"/>
      <c r="M52" s="22"/>
      <c r="N52" s="22"/>
      <c r="O52" s="41"/>
      <c r="P52" s="41"/>
      <c r="Q52" s="41"/>
      <c r="R52" s="94"/>
      <c r="S52" s="22"/>
      <c r="T52" s="22"/>
      <c r="U52" s="22"/>
      <c r="V52" s="22"/>
      <c r="W52" s="22"/>
      <c r="X52" s="22"/>
      <c r="Y52" s="22"/>
      <c r="Z52" s="22"/>
      <c r="AA52" s="95">
        <v>72000</v>
      </c>
      <c r="AB52" s="20"/>
      <c r="AC52" s="20"/>
    </row>
    <row r="53" spans="1:29 16360:16360" ht="20.25" customHeight="1" x14ac:dyDescent="0.25">
      <c r="A53" s="92"/>
      <c r="B53" s="125"/>
      <c r="C53" s="22"/>
      <c r="D53" s="22"/>
      <c r="E53" s="73" t="s">
        <v>113</v>
      </c>
      <c r="F53" s="22"/>
      <c r="G53" s="22"/>
      <c r="H53" s="22"/>
      <c r="I53" s="22"/>
      <c r="J53" s="22"/>
      <c r="K53" s="22"/>
      <c r="L53" s="22"/>
      <c r="M53" s="22"/>
      <c r="N53" s="22"/>
      <c r="O53" s="41"/>
      <c r="P53" s="41"/>
      <c r="Q53" s="41"/>
      <c r="R53" s="94"/>
      <c r="S53" s="22"/>
      <c r="T53" s="22"/>
      <c r="U53" s="22"/>
      <c r="V53" s="22"/>
      <c r="W53" s="22"/>
      <c r="X53" s="22"/>
      <c r="Y53" s="22"/>
      <c r="Z53" s="22"/>
      <c r="AA53" s="95">
        <v>80000</v>
      </c>
      <c r="AB53" s="20"/>
      <c r="AC53" s="20"/>
    </row>
    <row r="54" spans="1:29 16360:16360" ht="20.25" customHeight="1" x14ac:dyDescent="0.25">
      <c r="A54" s="92"/>
      <c r="B54" s="96"/>
      <c r="C54" s="22"/>
      <c r="D54" s="22"/>
      <c r="E54" s="73" t="s">
        <v>58</v>
      </c>
      <c r="F54" s="22"/>
      <c r="G54" s="22"/>
      <c r="H54" s="22"/>
      <c r="I54" s="22"/>
      <c r="J54" s="22"/>
      <c r="K54" s="22"/>
      <c r="L54" s="22"/>
      <c r="M54" s="22"/>
      <c r="N54" s="22"/>
      <c r="O54" s="70"/>
      <c r="P54" s="70"/>
      <c r="Q54" s="70"/>
      <c r="R54" s="94"/>
      <c r="S54" s="22"/>
      <c r="T54" s="22"/>
      <c r="U54" s="22"/>
      <c r="V54" s="22"/>
      <c r="W54" s="22"/>
      <c r="X54" s="22"/>
      <c r="Y54" s="22"/>
      <c r="Z54" s="22"/>
      <c r="AA54" s="95">
        <v>5000</v>
      </c>
      <c r="AB54" s="20"/>
      <c r="AC54" s="20"/>
    </row>
    <row r="55" spans="1:29 16360:16360" ht="20.25" customHeight="1" x14ac:dyDescent="0.25">
      <c r="A55" s="92"/>
      <c r="B55" s="96"/>
      <c r="C55" s="22"/>
      <c r="D55" s="22"/>
      <c r="E55" s="73" t="s">
        <v>57</v>
      </c>
      <c r="F55" s="22"/>
      <c r="G55" s="22"/>
      <c r="H55" s="22"/>
      <c r="I55" s="22"/>
      <c r="J55" s="22"/>
      <c r="K55" s="22"/>
      <c r="L55" s="22"/>
      <c r="M55" s="22"/>
      <c r="N55" s="22"/>
      <c r="O55" s="70"/>
      <c r="P55" s="70"/>
      <c r="Q55" s="70"/>
      <c r="R55" s="94"/>
      <c r="S55" s="22"/>
      <c r="T55" s="22"/>
      <c r="U55" s="22"/>
      <c r="V55" s="22"/>
      <c r="W55" s="22"/>
      <c r="X55" s="22"/>
      <c r="Y55" s="22"/>
      <c r="Z55" s="22"/>
      <c r="AA55" s="95">
        <v>15000</v>
      </c>
      <c r="AB55" s="20"/>
      <c r="AC55" s="20"/>
    </row>
    <row r="56" spans="1:29 16360:16360" ht="19.5" customHeight="1" x14ac:dyDescent="0.25">
      <c r="A56" s="92"/>
      <c r="B56" s="97" t="s">
        <v>49</v>
      </c>
      <c r="C56" s="1"/>
      <c r="D56" s="1"/>
      <c r="E56" s="98" t="s">
        <v>54</v>
      </c>
      <c r="F56" s="74"/>
      <c r="G56" s="74"/>
      <c r="H56" s="74"/>
      <c r="I56" s="74"/>
      <c r="J56" s="74"/>
      <c r="K56" s="74"/>
      <c r="L56" s="74"/>
      <c r="M56" s="74"/>
      <c r="N56" s="74"/>
      <c r="O56" s="70"/>
      <c r="P56" s="70"/>
      <c r="Q56" s="70"/>
      <c r="R56" s="99"/>
      <c r="S56" s="23">
        <v>0.03</v>
      </c>
      <c r="T56" s="74"/>
      <c r="U56" s="74"/>
      <c r="V56" s="100"/>
      <c r="W56" s="100"/>
      <c r="X56" s="44"/>
      <c r="Y56" s="43"/>
      <c r="Z56" s="16"/>
      <c r="AA56" s="95">
        <f>0.03*AA59</f>
        <v>28252.44</v>
      </c>
      <c r="AB56" s="1"/>
      <c r="AC56" s="1"/>
      <c r="XEF56" s="101" t="s">
        <v>45</v>
      </c>
    </row>
    <row r="57" spans="1:29 16360:16360" ht="26.25" customHeight="1" x14ac:dyDescent="0.25">
      <c r="A57" s="102"/>
      <c r="B57" s="46" t="s">
        <v>28</v>
      </c>
      <c r="C57" s="87"/>
      <c r="D57" s="103"/>
      <c r="E57" s="103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03"/>
      <c r="U57" s="103"/>
      <c r="V57" s="103"/>
      <c r="W57" s="103"/>
      <c r="X57" s="103"/>
      <c r="Y57" s="103"/>
      <c r="Z57" s="71"/>
      <c r="AA57" s="88">
        <f>SUM(AA50:AA56)</f>
        <v>379272.44</v>
      </c>
      <c r="AB57" s="53"/>
      <c r="AC57" s="53"/>
    </row>
    <row r="58" spans="1:29 16360:16360" ht="22.5" customHeight="1" x14ac:dyDescent="0.25">
      <c r="A58" s="229" t="s">
        <v>59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1"/>
      <c r="AA58" s="66">
        <f>SUM(AA50:AA50:AA55)</f>
        <v>351020</v>
      </c>
      <c r="AB58" s="67"/>
      <c r="AC58" s="68"/>
    </row>
    <row r="59" spans="1:29 16360:16360" ht="27.75" customHeight="1" x14ac:dyDescent="0.25">
      <c r="A59" s="235" t="s">
        <v>19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7"/>
      <c r="AA59" s="24">
        <f>AA21+AA30+AA41+AA58+AA45+AA49</f>
        <v>941748</v>
      </c>
      <c r="AB59" s="104"/>
      <c r="AC59" s="105"/>
    </row>
    <row r="60" spans="1:29 16360:16360" ht="22.5" customHeight="1" x14ac:dyDescent="0.25">
      <c r="A60" s="232" t="s">
        <v>53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4"/>
      <c r="AA60" s="106">
        <f>0.03*AA59+AA59</f>
        <v>970000.44</v>
      </c>
      <c r="AB60" s="107"/>
      <c r="AC60" s="107"/>
    </row>
    <row r="61" spans="1:29 16360:16360" s="56" customFormat="1" ht="22.5" customHeight="1" x14ac:dyDescent="0.25">
      <c r="A61" s="25"/>
      <c r="B61" s="108"/>
      <c r="C61" s="25"/>
      <c r="D61" s="109"/>
      <c r="E61" s="25" t="s">
        <v>50</v>
      </c>
      <c r="F61" s="57"/>
      <c r="G61" s="57"/>
      <c r="H61" s="57"/>
      <c r="I61" s="57"/>
      <c r="J61" s="57"/>
      <c r="K61" s="57"/>
      <c r="L61" s="57"/>
      <c r="M61" s="110"/>
      <c r="N61" s="110"/>
      <c r="O61" s="110"/>
      <c r="P61" s="110"/>
      <c r="Q61" s="110"/>
      <c r="R61" s="111"/>
      <c r="S61" s="112"/>
      <c r="T61" s="112"/>
      <c r="U61" s="228" t="s">
        <v>52</v>
      </c>
      <c r="V61" s="228"/>
      <c r="W61" s="113"/>
      <c r="X61" s="25"/>
      <c r="Y61" s="25"/>
      <c r="Z61" s="25"/>
      <c r="AA61" s="114"/>
      <c r="AB61" s="115"/>
      <c r="AC61" s="115"/>
    </row>
    <row r="62" spans="1:29 16360:16360" ht="22.5" customHeight="1" x14ac:dyDescent="0.25">
      <c r="A62" s="25"/>
      <c r="B62" s="108"/>
      <c r="C62" s="25"/>
      <c r="D62" s="116"/>
      <c r="E62" s="25" t="s">
        <v>51</v>
      </c>
      <c r="F62" s="117"/>
      <c r="G62" s="117"/>
      <c r="H62" s="117"/>
      <c r="I62" s="117"/>
      <c r="J62" s="117"/>
      <c r="K62" s="117"/>
      <c r="L62" s="117"/>
      <c r="M62" s="118"/>
      <c r="N62" s="118"/>
      <c r="O62" s="118"/>
      <c r="P62" s="118"/>
      <c r="Q62" s="118"/>
      <c r="R62" s="25"/>
      <c r="S62" s="25"/>
      <c r="T62" s="25"/>
      <c r="U62" s="25"/>
      <c r="V62" s="25"/>
      <c r="W62" s="25"/>
      <c r="X62" s="25"/>
      <c r="Y62" s="25"/>
      <c r="Z62" s="25"/>
      <c r="AA62" s="114"/>
      <c r="AB62" s="115"/>
      <c r="AC62" s="115"/>
    </row>
    <row r="63" spans="1:29 16360:16360" ht="22.5" customHeight="1" x14ac:dyDescent="0.25">
      <c r="A63" s="26"/>
      <c r="B63" s="2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R63" s="26"/>
      <c r="S63" s="26"/>
      <c r="T63" s="26"/>
      <c r="U63" s="26"/>
      <c r="V63" s="26"/>
      <c r="W63" s="26"/>
      <c r="X63" s="26"/>
      <c r="Y63" s="26"/>
      <c r="Z63" s="26"/>
      <c r="AA63" s="119"/>
      <c r="AB63" s="120"/>
      <c r="AC63" s="120"/>
    </row>
    <row r="64" spans="1:29 16360:16360" s="121" customFormat="1" ht="22.5" customHeight="1" x14ac:dyDescent="0.25">
      <c r="A64" s="26"/>
      <c r="B64" s="27"/>
      <c r="C64" s="2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R64" s="26"/>
      <c r="S64" s="26"/>
      <c r="T64" s="26"/>
      <c r="U64" s="26"/>
      <c r="V64" s="26"/>
      <c r="W64" s="26"/>
    </row>
    <row r="65" spans="1:29" s="121" customFormat="1" ht="22.5" customHeight="1" x14ac:dyDescent="0.25">
      <c r="A65" s="26"/>
      <c r="B65" s="27"/>
      <c r="C65" s="28"/>
      <c r="D65" s="26"/>
      <c r="E65" s="28"/>
      <c r="F65" s="28"/>
      <c r="G65" s="26"/>
      <c r="H65" s="28"/>
      <c r="I65" s="28"/>
      <c r="L65" s="29"/>
      <c r="M65" s="29"/>
      <c r="N65" s="29"/>
      <c r="R65" s="29"/>
      <c r="S65" s="29"/>
      <c r="T65" s="29"/>
      <c r="U65" s="29"/>
      <c r="V65" s="29"/>
      <c r="W65" s="26"/>
    </row>
    <row r="66" spans="1:29" s="121" customFormat="1" ht="22.5" customHeight="1" x14ac:dyDescent="0.25">
      <c r="A66" s="26"/>
      <c r="B66" s="27"/>
      <c r="C66" s="28"/>
      <c r="D66" s="26"/>
      <c r="E66" s="28"/>
      <c r="F66" s="28"/>
      <c r="G66" s="26"/>
      <c r="H66" s="28"/>
      <c r="I66" s="28"/>
      <c r="L66" s="29"/>
      <c r="M66" s="29"/>
      <c r="N66" s="29"/>
      <c r="R66" s="29"/>
      <c r="S66" s="29"/>
      <c r="T66" s="29"/>
      <c r="U66" s="29"/>
      <c r="V66" s="29"/>
      <c r="W66" s="26"/>
    </row>
    <row r="67" spans="1:29" s="121" customFormat="1" ht="22.5" customHeight="1" x14ac:dyDescent="0.25">
      <c r="A67" s="26"/>
      <c r="B67" s="27"/>
      <c r="C67" s="26"/>
      <c r="D67" s="26"/>
      <c r="E67" s="26"/>
      <c r="F67" s="26"/>
      <c r="G67" s="26"/>
      <c r="H67" s="26"/>
      <c r="I67" s="26"/>
      <c r="S67" s="30"/>
      <c r="V67" s="26"/>
      <c r="W67" s="26"/>
    </row>
    <row r="68" spans="1:29" s="121" customFormat="1" ht="22.5" customHeight="1" x14ac:dyDescent="0.25">
      <c r="A68" s="26"/>
      <c r="B68" s="27"/>
      <c r="C68" s="26"/>
      <c r="D68" s="26"/>
      <c r="E68" s="26"/>
      <c r="F68" s="26"/>
      <c r="G68" s="26"/>
      <c r="H68" s="26"/>
      <c r="I68" s="26"/>
      <c r="S68" s="30"/>
      <c r="V68" s="26"/>
      <c r="W68" s="26"/>
    </row>
    <row r="69" spans="1:29" s="121" customFormat="1" ht="22.5" customHeight="1" x14ac:dyDescent="0.25">
      <c r="A69" s="26"/>
      <c r="B69" s="27"/>
      <c r="C69" s="26"/>
      <c r="D69" s="26"/>
      <c r="E69" s="26"/>
      <c r="F69" s="26"/>
      <c r="G69" s="26"/>
      <c r="H69" s="26"/>
      <c r="I69" s="26"/>
      <c r="S69" s="30"/>
      <c r="V69" s="26"/>
      <c r="W69" s="26"/>
    </row>
    <row r="70" spans="1:29" s="121" customFormat="1" ht="22.5" customHeight="1" x14ac:dyDescent="0.25">
      <c r="A70" s="26"/>
      <c r="B70" s="27"/>
      <c r="C70" s="26"/>
      <c r="D70" s="26"/>
      <c r="E70" s="26"/>
      <c r="F70" s="26"/>
      <c r="G70" s="26"/>
      <c r="H70" s="26"/>
      <c r="I70" s="26"/>
      <c r="S70" s="30"/>
      <c r="V70" s="26"/>
      <c r="W70" s="26"/>
    </row>
    <row r="71" spans="1:29" s="121" customFormat="1" ht="22.5" customHeight="1" x14ac:dyDescent="0.25">
      <c r="A71" s="26"/>
      <c r="B71" s="27"/>
      <c r="C71" s="26"/>
      <c r="D71" s="26"/>
      <c r="E71" s="26"/>
      <c r="F71" s="26"/>
      <c r="G71" s="26"/>
      <c r="H71" s="26"/>
      <c r="I71" s="26"/>
      <c r="S71" s="30"/>
      <c r="V71" s="26"/>
      <c r="W71" s="26"/>
    </row>
    <row r="72" spans="1:29" s="121" customFormat="1" ht="42.75" customHeight="1" x14ac:dyDescent="0.25">
      <c r="A72" s="26"/>
      <c r="B72" s="27"/>
      <c r="C72" s="26"/>
      <c r="D72" s="26"/>
      <c r="E72" s="28"/>
      <c r="F72" s="28"/>
      <c r="G72" s="26"/>
      <c r="I72" s="29"/>
      <c r="L72" s="29"/>
      <c r="M72" s="29"/>
      <c r="N72" s="29"/>
      <c r="R72" s="29"/>
      <c r="S72" s="29"/>
      <c r="T72" s="29"/>
      <c r="U72" s="29"/>
      <c r="V72" s="29"/>
      <c r="W72" s="26"/>
    </row>
    <row r="73" spans="1:29" ht="22.5" customHeight="1" x14ac:dyDescent="0.25">
      <c r="A73" s="26"/>
      <c r="B73" s="27"/>
      <c r="C73" s="26"/>
      <c r="D73" s="26"/>
      <c r="E73" s="26"/>
      <c r="F73" s="28"/>
      <c r="G73" s="28"/>
      <c r="H73" s="28"/>
      <c r="I73" s="28"/>
      <c r="J73" s="28"/>
      <c r="K73" s="28"/>
      <c r="L73" s="28"/>
      <c r="M73" s="28"/>
      <c r="N73" s="28"/>
      <c r="R73" s="28"/>
      <c r="S73" s="26"/>
      <c r="T73" s="26"/>
      <c r="U73" s="26"/>
      <c r="V73" s="26"/>
      <c r="W73" s="26"/>
      <c r="X73" s="26"/>
      <c r="Y73" s="26"/>
      <c r="Z73" s="26"/>
      <c r="AA73" s="119"/>
      <c r="AB73" s="120"/>
      <c r="AC73" s="120"/>
    </row>
  </sheetData>
  <mergeCells count="141">
    <mergeCell ref="F6:H6"/>
    <mergeCell ref="A22:A29"/>
    <mergeCell ref="B22:B23"/>
    <mergeCell ref="A31:A40"/>
    <mergeCell ref="B25:B28"/>
    <mergeCell ref="B38:B39"/>
    <mergeCell ref="U61:V61"/>
    <mergeCell ref="A58:Z58"/>
    <mergeCell ref="A60:Z60"/>
    <mergeCell ref="A59:Z59"/>
    <mergeCell ref="A42:A44"/>
    <mergeCell ref="B42:B43"/>
    <mergeCell ref="A46:A48"/>
    <mergeCell ref="B46:B47"/>
    <mergeCell ref="D6:D7"/>
    <mergeCell ref="C6:C7"/>
    <mergeCell ref="E6:E7"/>
    <mergeCell ref="A8:A20"/>
    <mergeCell ref="B8:B10"/>
    <mergeCell ref="B17:B19"/>
    <mergeCell ref="B6:B7"/>
    <mergeCell ref="A6:A7"/>
    <mergeCell ref="R5:AC5"/>
    <mergeCell ref="Y6:Y7"/>
    <mergeCell ref="Z6:Z7"/>
    <mergeCell ref="AA6:AA7"/>
    <mergeCell ref="X6:X7"/>
    <mergeCell ref="T6:U6"/>
    <mergeCell ref="V6:W6"/>
    <mergeCell ref="F5:Q5"/>
    <mergeCell ref="K1:Q1"/>
    <mergeCell ref="O6:Q6"/>
    <mergeCell ref="T1:Y1"/>
    <mergeCell ref="W2:X2"/>
    <mergeCell ref="B3:AC3"/>
    <mergeCell ref="B4:AC4"/>
    <mergeCell ref="K2:Q2"/>
    <mergeCell ref="R2:S2"/>
    <mergeCell ref="R1:S1"/>
    <mergeCell ref="G1:J1"/>
    <mergeCell ref="G2:J2"/>
    <mergeCell ref="D1:F1"/>
    <mergeCell ref="D2:F2"/>
    <mergeCell ref="B1:C1"/>
    <mergeCell ref="L6:N6"/>
    <mergeCell ref="I6:K6"/>
    <mergeCell ref="C8:C9"/>
    <mergeCell ref="C11:C13"/>
    <mergeCell ref="B11:B15"/>
    <mergeCell ref="C14:C15"/>
    <mergeCell ref="D11:D13"/>
    <mergeCell ref="T11:T13"/>
    <mergeCell ref="U11:U13"/>
    <mergeCell ref="V11:V13"/>
    <mergeCell ref="AA11:AA13"/>
    <mergeCell ref="W11:W13"/>
    <mergeCell ref="X11:X13"/>
    <mergeCell ref="Y11:Y13"/>
    <mergeCell ref="Z11:Z13"/>
    <mergeCell ref="L11:L13"/>
    <mergeCell ref="M11:M13"/>
    <mergeCell ref="N11:N13"/>
    <mergeCell ref="O11:O13"/>
    <mergeCell ref="P11:P13"/>
    <mergeCell ref="Q11:Q13"/>
    <mergeCell ref="R11:R13"/>
    <mergeCell ref="F14:F15"/>
    <mergeCell ref="G14:G15"/>
    <mergeCell ref="H14:H15"/>
    <mergeCell ref="P14:P15"/>
    <mergeCell ref="S11:S13"/>
    <mergeCell ref="K11:K13"/>
    <mergeCell ref="F11:F13"/>
    <mergeCell ref="G11:G13"/>
    <mergeCell ref="H11:H13"/>
    <mergeCell ref="I11:I13"/>
    <mergeCell ref="J11:J13"/>
    <mergeCell ref="D8:D9"/>
    <mergeCell ref="C17:C18"/>
    <mergeCell ref="D17:D18"/>
    <mergeCell ref="Q14:Q15"/>
    <mergeCell ref="R14:R15"/>
    <mergeCell ref="S14:S15"/>
    <mergeCell ref="I14:I15"/>
    <mergeCell ref="J14:J15"/>
    <mergeCell ref="K14:K15"/>
    <mergeCell ref="L14:L15"/>
    <mergeCell ref="M14:M15"/>
    <mergeCell ref="N14:N15"/>
    <mergeCell ref="O14:O15"/>
    <mergeCell ref="D14:D15"/>
    <mergeCell ref="F17:F18"/>
    <mergeCell ref="G17:G18"/>
    <mergeCell ref="H17:H18"/>
    <mergeCell ref="T17:T18"/>
    <mergeCell ref="U17:U18"/>
    <mergeCell ref="T14:T15"/>
    <mergeCell ref="U14:U15"/>
    <mergeCell ref="V14:V15"/>
    <mergeCell ref="AA14:AA15"/>
    <mergeCell ref="W14:W15"/>
    <mergeCell ref="X14:X15"/>
    <mergeCell ref="Y14:Y15"/>
    <mergeCell ref="Z14:Z15"/>
    <mergeCell ref="AA17:AA18"/>
    <mergeCell ref="V17:V18"/>
    <mergeCell ref="W17:W18"/>
    <mergeCell ref="X17:X18"/>
    <mergeCell ref="Y17:Y18"/>
    <mergeCell ref="Z17:Z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K33:K36"/>
    <mergeCell ref="L33:L36"/>
    <mergeCell ref="M33:M36"/>
    <mergeCell ref="N33:N36"/>
    <mergeCell ref="O33:O36"/>
    <mergeCell ref="C25:C28"/>
    <mergeCell ref="B31:B36"/>
    <mergeCell ref="C33:C36"/>
    <mergeCell ref="I33:I36"/>
    <mergeCell ref="J33:J36"/>
    <mergeCell ref="W33:W36"/>
    <mergeCell ref="X33:X36"/>
    <mergeCell ref="Y33:Y36"/>
    <mergeCell ref="Z33:Z36"/>
    <mergeCell ref="AA33:AA36"/>
    <mergeCell ref="P33:P36"/>
    <mergeCell ref="Q33:Q36"/>
    <mergeCell ref="T33:T36"/>
    <mergeCell ref="U33:U36"/>
    <mergeCell ref="V33:V36"/>
    <mergeCell ref="R33:R36"/>
    <mergeCell ref="S33:S36"/>
  </mergeCells>
  <pageMargins left="0.15" right="0.18" top="0.25" bottom="0.09" header="0.22" footer="0.15"/>
  <pageSetup paperSize="8" scale="44" fitToHeight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Kuwait</TermName>
          <TermId xmlns="http://schemas.microsoft.com/office/infopath/2007/PartnerControls">2bb72a16-5a7a-47e8-8478-3b648e90c4ab</TermId>
        </TermInfo>
      </Terms>
    </UNDPCountryTaxHTField0>
    <UndpOUCode xmlns="1ed4137b-41b2-488b-8250-6d369ec27664">KWT</UndpOUCode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_Publisher xmlns="http://schemas.microsoft.com/sharepoint/v3/fields" xsi:nil="true"/>
    <TaxCatchAll xmlns="1ed4137b-41b2-488b-8250-6d369ec27664">
      <Value>763</Value>
      <Value>1482</Value>
      <Value>1483</Value>
      <Value>1</Value>
      <Value>1113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00099130</UndpProjectNo>
    <UndpDocStatus xmlns="1ed4137b-41b2-488b-8250-6d369ec27664">Approved</UndpDocStatus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UNDPPublishedDate xmlns="f1161f5b-24a3-4c2d-bc81-44cb9325e8ee">2018-03-19T20:00:00+00:00</UNDPPublishedDate>
    <UNDPPOPPFunctionalArea xmlns="f1161f5b-24a3-4c2d-bc81-44cb9325e8ee">Programme and Project</UNDPPOPPFunctionalArea>
    <UNDPSummary xmlns="f1161f5b-24a3-4c2d-bc81-44cb9325e8ee" xsi:nil="true"/>
    <_dlc_DocId xmlns="f1161f5b-24a3-4c2d-bc81-44cb9325e8ee">ATLASPDC-4-83789</_dlc_DocId>
    <_dlc_DocIdUrl xmlns="f1161f5b-24a3-4c2d-bc81-44cb9325e8ee">
      <Url>https://info.undp.org/docs/pdc/_layouts/DocIdRedir.aspx?ID=ATLASPDC-4-83789</Url>
      <Description>ATLASPDC-4-83789</Description>
    </_dlc_DocIdUrl>
    <PDC_x0020_Document_x0020_Category xmlns="f1161f5b-24a3-4c2d-bc81-44cb9325e8ee">Project</PDC_x0020_Document_x0020_Category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Annual/Multi-Year Workplan</TermName>
          <TermId xmlns="http://schemas.microsoft.com/office/infopath/2007/PartnerControls">32cd623a-3734-435b-a6ba-7b0d4a2fa8e7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Project_x0020_Number xmlns="f1161f5b-24a3-4c2d-bc81-44cb9325e8ee" xsi:nil="true"/>
    <Project_x0020_Manager xmlns="f1161f5b-24a3-4c2d-bc81-44cb9325e8ee" xsi:nil="true"/>
    <Outcome1 xmlns="f1161f5b-24a3-4c2d-bc81-44cb9325e8ee">00102378</Outcome1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KWT</TermName>
          <TermId xmlns="http://schemas.microsoft.com/office/infopath/2007/PartnerControls">f09bdda9-6747-4117-880b-9db45632a044</TermId>
        </TermInfo>
      </Terms>
    </gc6531b704974d528487414686b72f6f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BB18970D-99D2-4C0D-8999-4666F023884E}"/>
</file>

<file path=customXml/itemProps2.xml><?xml version="1.0" encoding="utf-8"?>
<ds:datastoreItem xmlns:ds="http://schemas.openxmlformats.org/officeDocument/2006/customXml" ds:itemID="{705E3F1A-5C23-4C95-BCD4-CFEA86131922}">
  <ds:schemaRefs>
    <ds:schemaRef ds:uri="http://purl.org/dc/elements/1.1/"/>
    <ds:schemaRef ds:uri="http://purl.org/dc/dcmitype/"/>
    <ds:schemaRef ds:uri="1ed4137b-41b2-488b-8250-6d369ec27664"/>
    <ds:schemaRef ds:uri="http://schemas.microsoft.com/office/2006/documentManagement/types"/>
    <ds:schemaRef ds:uri="aa3e36f8-8d57-44f0-af59-93c7d05f941f"/>
    <ds:schemaRef ds:uri="http://schemas.microsoft.com/sharepoint/v3/field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9236EA9-026B-47A1-A87D-A0D73098E7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EE1313-E4DA-47ED-A178-04112A49A9B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79807A6-B95D-45DB-B0A5-F82F9D74E1D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AWP</vt:lpstr>
      <vt:lpstr>'2018 AWP'!Print_Area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NCCAL AWP 2018</dc:title>
  <dc:subject>NCCAL AWP 2018</dc:subject>
  <dc:creator>mohammad.alatoom</dc:creator>
  <cp:lastModifiedBy>nouf.alazmi</cp:lastModifiedBy>
  <cp:lastPrinted>2018-02-20T09:12:42Z</cp:lastPrinted>
  <dcterms:created xsi:type="dcterms:W3CDTF">2010-10-18T12:59:39Z</dcterms:created>
  <dcterms:modified xsi:type="dcterms:W3CDTF">2018-03-19T19:58:52Z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_dlc_DocIdItemGuid">
    <vt:lpwstr>37e7e567-b342-4eb9-bdbc-1128826fb5dd</vt:lpwstr>
  </property>
  <property fmtid="{D5CDD505-2E9C-101B-9397-08002B2CF9AE}" pid="4" name="UNDPCountry">
    <vt:lpwstr>1483;#Kuwait|2bb72a16-5a7a-47e8-8478-3b648e90c4ab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DPFocusAreas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UndpUnitMM">
    <vt:lpwstr/>
  </property>
  <property fmtid="{D5CDD505-2E9C-101B-9397-08002B2CF9AE}" pid="10" name="eRegFilingCodeMM">
    <vt:lpwstr/>
  </property>
  <property fmtid="{D5CDD505-2E9C-101B-9397-08002B2CF9AE}" pid="11" name="Operating Unit0">
    <vt:lpwstr>1482;#KWT|f09bdda9-6747-4117-880b-9db45632a044</vt:lpwstr>
  </property>
  <property fmtid="{D5CDD505-2E9C-101B-9397-08002B2CF9AE}" pid="12" name="Atlas Document Status">
    <vt:lpwstr>763;#Draft|121d40a5-e62e-4d42-82e4-d6d12003de0a</vt:lpwstr>
  </property>
  <property fmtid="{D5CDD505-2E9C-101B-9397-08002B2CF9AE}" pid="13" name="Atlas Document Type">
    <vt:lpwstr>1113;#Annual/Multi-Year Workplan|32cd623a-3734-435b-a6ba-7b0d4a2fa8e7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